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firstSheet="1" activeTab="4"/>
  </bookViews>
  <sheets>
    <sheet name="Income Statement" sheetId="1" r:id="rId1"/>
    <sheet name="Balance Sheet" sheetId="2" r:id="rId2"/>
    <sheet name="Changes in Equity" sheetId="3" r:id="rId3"/>
    <sheet name="Cash Flow" sheetId="4" r:id="rId4"/>
    <sheet name="Notes" sheetId="5" r:id="rId5"/>
  </sheets>
  <definedNames>
    <definedName name="_xlnm.Print_Titles" localSheetId="4">'Notes'!$2:$4</definedName>
  </definedNames>
  <calcPr fullCalcOnLoad="1"/>
</workbook>
</file>

<file path=xl/comments5.xml><?xml version="1.0" encoding="utf-8"?>
<comments xmlns="http://schemas.openxmlformats.org/spreadsheetml/2006/main">
  <authors>
    <author>Unknown User</author>
  </authors>
  <commentList>
    <comment ref="J149" authorId="0">
      <text>
        <r>
          <rPr>
            <b/>
            <sz val="8"/>
            <rFont val="Tahoma"/>
            <family val="0"/>
          </rPr>
          <t>Unknown User:</t>
        </r>
        <r>
          <rPr>
            <sz val="8"/>
            <rFont val="Tahoma"/>
            <family val="0"/>
          </rPr>
          <t xml:space="preserve">
</t>
        </r>
      </text>
    </comment>
    <comment ref="F35" authorId="0">
      <text>
        <r>
          <rPr>
            <b/>
            <sz val="8"/>
            <rFont val="Tahoma"/>
            <family val="0"/>
          </rPr>
          <t>Unknown User:</t>
        </r>
        <r>
          <rPr>
            <sz val="8"/>
            <rFont val="Tahoma"/>
            <family val="0"/>
          </rPr>
          <t xml:space="preserve">
</t>
        </r>
      </text>
    </comment>
  </commentList>
</comments>
</file>

<file path=xl/sharedStrings.xml><?xml version="1.0" encoding="utf-8"?>
<sst xmlns="http://schemas.openxmlformats.org/spreadsheetml/2006/main" count="397" uniqueCount="287">
  <si>
    <t>- Contracted but not provided for in the financial statements</t>
  </si>
  <si>
    <t>As at</t>
  </si>
  <si>
    <t>Current Year</t>
  </si>
  <si>
    <t>Quarter</t>
  </si>
  <si>
    <t>To Date</t>
  </si>
  <si>
    <t>Taxation</t>
  </si>
  <si>
    <t>(UNAUDITED)</t>
  </si>
  <si>
    <t>CURRENT</t>
  </si>
  <si>
    <t>QUARTER</t>
  </si>
  <si>
    <t>(AUDITED)</t>
  </si>
  <si>
    <t>AS AT</t>
  </si>
  <si>
    <t>PRECEDING</t>
  </si>
  <si>
    <t>END OF</t>
  </si>
  <si>
    <t xml:space="preserve">AS AT </t>
  </si>
  <si>
    <t>FINANCIAL</t>
  </si>
  <si>
    <t>YEAR END</t>
  </si>
  <si>
    <t>NON CURRENT ASSETS</t>
  </si>
  <si>
    <t>Property, plant and equipment</t>
  </si>
  <si>
    <t>CURRENT ASSETS</t>
  </si>
  <si>
    <t>Amount due from customers on contracts</t>
  </si>
  <si>
    <t>Short term deposits</t>
  </si>
  <si>
    <t>Cash and bank balances</t>
  </si>
  <si>
    <t>Less: CURRENT LIABILITIES</t>
  </si>
  <si>
    <t>Amount due to customers on contracts</t>
  </si>
  <si>
    <t>Short term borrowings</t>
  </si>
  <si>
    <t>NET CURRENT ASSETS</t>
  </si>
  <si>
    <t>Less: NON CURRENT LIABILITY</t>
  </si>
  <si>
    <t>Deferred taxation</t>
  </si>
  <si>
    <t>Represented by:</t>
  </si>
  <si>
    <t>CAPITAL AND RESERVES</t>
  </si>
  <si>
    <t>Share capital</t>
  </si>
  <si>
    <t>Share premium</t>
  </si>
  <si>
    <t>Capital reserve</t>
  </si>
  <si>
    <t>Retained earnings</t>
  </si>
  <si>
    <t>SHAREHOLDERS' FUNDS</t>
  </si>
  <si>
    <t>CASH FLOWS FROM OPERATING ACTIVITIES</t>
  </si>
  <si>
    <t>Depreciation of property, plant and equipment</t>
  </si>
  <si>
    <t>Gain on disposal of property, plant and equipment</t>
  </si>
  <si>
    <t>Dividend income</t>
  </si>
  <si>
    <t>Interest income</t>
  </si>
  <si>
    <t>Operating profit before changes in working capital</t>
  </si>
  <si>
    <t>Cash generated from operations</t>
  </si>
  <si>
    <t>Taxation paid</t>
  </si>
  <si>
    <t>Interest received</t>
  </si>
  <si>
    <t>Interest paid</t>
  </si>
  <si>
    <t>Dividend received</t>
  </si>
  <si>
    <t>CASH FLOWS FROM INVESTING ACTIVITIES</t>
  </si>
  <si>
    <t>Purchase of property, plant and equipment</t>
  </si>
  <si>
    <t>Purchase of marketable securities</t>
  </si>
  <si>
    <t>Proceeds from disposal of marketable securities</t>
  </si>
  <si>
    <t>CASH FLOWS FROM FINANCING ACTIVITIES</t>
  </si>
  <si>
    <t>Dividend paid</t>
  </si>
  <si>
    <t xml:space="preserve">Share </t>
  </si>
  <si>
    <t>Share</t>
  </si>
  <si>
    <t>Capital</t>
  </si>
  <si>
    <t>reserve</t>
  </si>
  <si>
    <t>premium</t>
  </si>
  <si>
    <t>capital</t>
  </si>
  <si>
    <t>Distributable</t>
  </si>
  <si>
    <t>Retained</t>
  </si>
  <si>
    <t>earnings</t>
  </si>
  <si>
    <t>Total</t>
  </si>
  <si>
    <t>At 1 July 2002</t>
  </si>
  <si>
    <t>-</t>
  </si>
  <si>
    <t xml:space="preserve">      Non-distributable</t>
  </si>
  <si>
    <t>Net Profit attributable to shareholders</t>
  </si>
  <si>
    <t>Adjustments for:</t>
  </si>
  <si>
    <t>Proceeds from disposal of property, plant and equipment</t>
  </si>
  <si>
    <t>EPS - Basic (sen)</t>
  </si>
  <si>
    <t>EPS - Diluted (sen)</t>
  </si>
  <si>
    <t>Preceding Year</t>
  </si>
  <si>
    <t>Revenue</t>
  </si>
  <si>
    <t>Share of results of associate company</t>
  </si>
  <si>
    <t>Net Profit for the period</t>
  </si>
  <si>
    <t>RM'000</t>
  </si>
  <si>
    <t>CONDENSED CONSOLIDATED INCOME STATEMENTS</t>
  </si>
  <si>
    <r>
      <t>PINTARAS JAYA BERHAD</t>
    </r>
    <r>
      <rPr>
        <sz val="8"/>
        <rFont val="Arial"/>
        <family val="2"/>
      </rPr>
      <t>(189900H)</t>
    </r>
  </si>
  <si>
    <t xml:space="preserve">CONDENSED CONSOLIDATED BALANCE SHEETS </t>
  </si>
  <si>
    <t>Changes in working capital</t>
  </si>
  <si>
    <t>Net changes in current assets</t>
  </si>
  <si>
    <t>Net changes in current liabilities</t>
  </si>
  <si>
    <t xml:space="preserve">                            Individual Period</t>
  </si>
  <si>
    <t xml:space="preserve">                       Cumulative Period</t>
  </si>
  <si>
    <t xml:space="preserve"> Corresponding</t>
  </si>
  <si>
    <t>Period</t>
  </si>
  <si>
    <t>Net tangible assets per share (RM)</t>
  </si>
  <si>
    <t>Ended</t>
  </si>
  <si>
    <t>Net cash flow from operating activities</t>
  </si>
  <si>
    <t>Net cash flow from investing activities</t>
  </si>
  <si>
    <t>Net cash flow from financing activities</t>
  </si>
  <si>
    <t>(The Condensed Consolidated Income Statements should be read in conjunction with the Annual Financial Report for</t>
  </si>
  <si>
    <t>CASH AND CASH EQUIVALENTS AT BEGINNING OF FINANCIAL YEAR</t>
  </si>
  <si>
    <t>Finance cost</t>
  </si>
  <si>
    <t>Gross profit</t>
  </si>
  <si>
    <t>Other operating income</t>
  </si>
  <si>
    <t>Administrative expenses</t>
  </si>
  <si>
    <t>Profit from operations</t>
  </si>
  <si>
    <t>Profit from ordinary activities before taxation</t>
  </si>
  <si>
    <t>Investment in an associate</t>
  </si>
  <si>
    <t>Amount due from an associate</t>
  </si>
  <si>
    <t>Interest expense</t>
  </si>
  <si>
    <t>Marketable securities</t>
  </si>
  <si>
    <t>(The Condensed Consolidated Balance Sheets should be read in conjunction with the Annual Financial</t>
  </si>
  <si>
    <t>(The Condensed Consolidated Statements of Changes in Equity should be read in conjunction with the Annual</t>
  </si>
  <si>
    <t>(The Condensed Consolidated Cash Flow Statements should be read in conjunction with the Annual</t>
  </si>
  <si>
    <t>PINTARAS JAYA BERHAD (189900-H)</t>
  </si>
  <si>
    <t xml:space="preserve">        (Incorporated in Malaysia)</t>
  </si>
  <si>
    <t>Notes:-</t>
  </si>
  <si>
    <t>1</t>
  </si>
  <si>
    <t>2</t>
  </si>
  <si>
    <t>3</t>
  </si>
  <si>
    <t>Seasonal or Cyclical Factors</t>
  </si>
  <si>
    <t>The business operations of the Group are not materially affected by any seasonal or cyclical factors.</t>
  </si>
  <si>
    <t>4</t>
  </si>
  <si>
    <t>Unusual Items</t>
  </si>
  <si>
    <t>There were no unusual items affecting assets, liabilities, equity, net income or cash flows during the financial period under review.</t>
  </si>
  <si>
    <t>5</t>
  </si>
  <si>
    <t>There were no estimations of amount used in our previous reporting having a material impact in the current reporting.</t>
  </si>
  <si>
    <t>6</t>
  </si>
  <si>
    <t>There were no issuance and repayment of debt and equity securities, share buy-backs, share cancellations, shares held as treasury shares and resale of treasury shares for the financial period under review.</t>
  </si>
  <si>
    <t>7</t>
  </si>
  <si>
    <t>Dividend Paid</t>
  </si>
  <si>
    <t>8</t>
  </si>
  <si>
    <t>(a)</t>
  </si>
  <si>
    <t>The Group did not carry out any valuations on its property, plant and equipment.</t>
  </si>
  <si>
    <t>(b)</t>
  </si>
  <si>
    <t>9</t>
  </si>
  <si>
    <t>Manufacturing</t>
  </si>
  <si>
    <t>Eliminations</t>
  </si>
  <si>
    <t>External sales</t>
  </si>
  <si>
    <t>Inter-segment sales</t>
  </si>
  <si>
    <t>Extraordinary profit/(loss)</t>
  </si>
  <si>
    <t>10</t>
  </si>
  <si>
    <t>Subsequent Material Events</t>
  </si>
  <si>
    <t>11</t>
  </si>
  <si>
    <t>There were no changes in the composition of the Group during the financial period under review.</t>
  </si>
  <si>
    <t>12</t>
  </si>
  <si>
    <t>Contingent Liabilities</t>
  </si>
  <si>
    <t>The details are as follows:</t>
  </si>
  <si>
    <t>- Corporate guarantees given to banks for facilities granted</t>
  </si>
  <si>
    <t xml:space="preserve">  to subsidiary companies (unsecured)</t>
  </si>
  <si>
    <t>- Bank guarantees given to third parties in the normal course</t>
  </si>
  <si>
    <t xml:space="preserve">  of business (unsecured)</t>
  </si>
  <si>
    <t>13</t>
  </si>
  <si>
    <t>Review of Performance of the Company and its Principal Subsidiaries</t>
  </si>
  <si>
    <t>14</t>
  </si>
  <si>
    <t>15</t>
  </si>
  <si>
    <t>Prospects for the Current Financial Year</t>
  </si>
  <si>
    <t>16</t>
  </si>
  <si>
    <t>The Company did not issue any profit forecast for the financial year.</t>
  </si>
  <si>
    <t>17</t>
  </si>
  <si>
    <t>Taxation comprises the following: -</t>
  </si>
  <si>
    <t>Current taxation</t>
  </si>
  <si>
    <t>Share of taxation of associate company</t>
  </si>
  <si>
    <t>18</t>
  </si>
  <si>
    <t>19</t>
  </si>
  <si>
    <t>Quoted Securities</t>
  </si>
  <si>
    <t>Total purchases and disposals of quoted securities for the current financial year to date are as follows: -</t>
  </si>
  <si>
    <t>Total Purchases</t>
  </si>
  <si>
    <t>Total Disposals</t>
  </si>
  <si>
    <t>At cost</t>
  </si>
  <si>
    <t>At carrying value/book value; and</t>
  </si>
  <si>
    <t>At market value</t>
  </si>
  <si>
    <t>20</t>
  </si>
  <si>
    <t>Status of Corporate Proposals</t>
  </si>
  <si>
    <t>There were no corporate proposals announced at the date of this report.</t>
  </si>
  <si>
    <t>21</t>
  </si>
  <si>
    <t>Group borrowings and Debt Securities</t>
  </si>
  <si>
    <t>22</t>
  </si>
  <si>
    <t>23</t>
  </si>
  <si>
    <t>There is no material litigation at the date of this report.</t>
  </si>
  <si>
    <t>24</t>
  </si>
  <si>
    <t xml:space="preserve">Dividend </t>
  </si>
  <si>
    <t>25</t>
  </si>
  <si>
    <t>Cumulative Quarter</t>
  </si>
  <si>
    <t>Current quarter</t>
  </si>
  <si>
    <t>ended</t>
  </si>
  <si>
    <t>Basic earnings per share</t>
  </si>
  <si>
    <t>- Net profit for the period</t>
  </si>
  <si>
    <t xml:space="preserve">- Weighted average number of </t>
  </si>
  <si>
    <t xml:space="preserve">     ordinary shares in issue</t>
  </si>
  <si>
    <t>(RM'000)</t>
  </si>
  <si>
    <t>('000)</t>
  </si>
  <si>
    <t>- Basic earnings per share</t>
  </si>
  <si>
    <t>(sen)</t>
  </si>
  <si>
    <t>Diluted earnings per share</t>
  </si>
  <si>
    <t>- Adjustment for share options</t>
  </si>
  <si>
    <t>- Weighted average number of</t>
  </si>
  <si>
    <t xml:space="preserve">     ordinary shares for</t>
  </si>
  <si>
    <t xml:space="preserve">     diluted earnings per share</t>
  </si>
  <si>
    <t>- Diluted earnings per share</t>
  </si>
  <si>
    <t>By order of the Board</t>
  </si>
  <si>
    <t>KHOO YOK KEE</t>
  </si>
  <si>
    <t>Executive Director</t>
  </si>
  <si>
    <t>Shah Alam</t>
  </si>
  <si>
    <t>Valuations of Property, Plant and Equipment</t>
  </si>
  <si>
    <t>Variance of Actual Profit from Forecast Profit</t>
  </si>
  <si>
    <t xml:space="preserve">Cumulative </t>
  </si>
  <si>
    <t>quarter</t>
  </si>
  <si>
    <t>Property, plant and equipment written off</t>
  </si>
  <si>
    <t>Material Changes in the Quarterly Results compared to the results of the Preceding Quarter</t>
  </si>
  <si>
    <t>30.06.2003</t>
  </si>
  <si>
    <t>(The figures have not been audited)</t>
  </si>
  <si>
    <t>Preceding</t>
  </si>
  <si>
    <t>Tax refund</t>
  </si>
  <si>
    <t>Net profit attributable to shareholders</t>
  </si>
  <si>
    <t xml:space="preserve">Investment properties </t>
  </si>
  <si>
    <t xml:space="preserve">Inventories </t>
  </si>
  <si>
    <t>Proceeds from disposal of investment property</t>
  </si>
  <si>
    <t>Piling, civil engineering and construction works</t>
  </si>
  <si>
    <t>Repayment of short term borrowings</t>
  </si>
  <si>
    <t>Note:</t>
  </si>
  <si>
    <t>* Depreciation for plant and equipment which was previously captured under Other Operating Expenses has now been reclassified to Cost of Sales.</t>
  </si>
  <si>
    <t>CONDENSED CONSOLIDATED STATEMENTS OF CHANGES IN EQUITY</t>
  </si>
  <si>
    <t>CONDENSED CONSOLIDATED CASH FLOW STATEMENTS</t>
  </si>
  <si>
    <t>Long term receivable</t>
  </si>
  <si>
    <t>Payables</t>
  </si>
  <si>
    <t>Receivables</t>
  </si>
  <si>
    <t>Profit from ordinary activities after taxation</t>
  </si>
  <si>
    <t>Total Gain on Disposal</t>
  </si>
  <si>
    <t>Cost of sales*</t>
  </si>
  <si>
    <t>Other operating expenses*</t>
  </si>
  <si>
    <t>Investment holding, property investment &amp; development</t>
  </si>
  <si>
    <t xml:space="preserve">           the  financial year ended 30th June 2003)</t>
  </si>
  <si>
    <t xml:space="preserve">        Report for the year ended 30th June 2003)</t>
  </si>
  <si>
    <t>At 1 July 2003</t>
  </si>
  <si>
    <t>Dividends</t>
  </si>
  <si>
    <t xml:space="preserve">       Financial Report for the  year ended 30th June 2003)</t>
  </si>
  <si>
    <t xml:space="preserve">      Financial Report for the year ended 30th June 2003)</t>
  </si>
  <si>
    <t>Year</t>
  </si>
  <si>
    <t>Allowance for diminution in value of marketable securities</t>
  </si>
  <si>
    <t>CASH AND CASH EQUIVALENTS AT END OF FINANCIAL PERIOD</t>
  </si>
  <si>
    <t>There was no qualified report issued by the auditors in the annual financial statements for the year ended 30 June 2003.</t>
  </si>
  <si>
    <t>No dividend was paid in the current financial period under review.</t>
  </si>
  <si>
    <t>Barring unforeseen circumstances,  the Board expects the performance of the Group to remain satisfactory in line with the growth of the economy in the current financial year.</t>
  </si>
  <si>
    <t>The Directors do not recommend any interim dividend for the quarter under review.</t>
  </si>
  <si>
    <t>Net profit for the period</t>
  </si>
  <si>
    <t>Unallocated income</t>
  </si>
  <si>
    <t>Unallocated costs</t>
  </si>
  <si>
    <t>Total revenue</t>
  </si>
  <si>
    <t>Result</t>
  </si>
  <si>
    <t>Group</t>
  </si>
  <si>
    <t>Loss on disposal of investment property</t>
  </si>
  <si>
    <t>Transfer from deferred taxation</t>
  </si>
  <si>
    <t>Segment results</t>
  </si>
  <si>
    <t>The effective tax rate of the Group is lower than the statutory tax rate mainly due to the capital gains which are not subject to tax.</t>
  </si>
  <si>
    <t>Capital Commitments</t>
  </si>
  <si>
    <t>26</t>
  </si>
  <si>
    <t>Auditors' Report on Preceding Annual Financial Statements</t>
  </si>
  <si>
    <t>Basis of Preparation</t>
  </si>
  <si>
    <t>Segmental Reporting</t>
  </si>
  <si>
    <t>Changes in Composition of the Group</t>
  </si>
  <si>
    <t>Earnings Per Share</t>
  </si>
  <si>
    <t>Unquoted Investments and/or Properties</t>
  </si>
  <si>
    <t>Changes in Estimates</t>
  </si>
  <si>
    <t>Changes in Debt and Equity Securities</t>
  </si>
  <si>
    <t>Off Balance Sheet Financial Instruments</t>
  </si>
  <si>
    <t>There are no off balance sheet financial instruments as at the date of this report.</t>
  </si>
  <si>
    <t>Changes in Material Litigation</t>
  </si>
  <si>
    <t>Interim report for the six months ended 31 December 2003</t>
  </si>
  <si>
    <t>For the Financial Quarter Ended 31 December 2003</t>
  </si>
  <si>
    <t>31.12.2003</t>
  </si>
  <si>
    <t>31.12.2002</t>
  </si>
  <si>
    <t>As at 31December 2003</t>
  </si>
  <si>
    <t>Dividend Payable</t>
  </si>
  <si>
    <t>For The Financial Quarter Ended 31 December 2003</t>
  </si>
  <si>
    <t>At 31 December 2003</t>
  </si>
  <si>
    <t>Writeback of provision for charges</t>
  </si>
  <si>
    <t>The shareholders have approved a first and final dividend of 7.5 sen per share less income tax of 28% amounting to RM4,323,456 in respect of the financial year ended 30 June 2003 at the Annual General Meeting held on 31 October 2003. The said dividend was paid on 8 January 2004.</t>
  </si>
  <si>
    <t>6 months ended</t>
  </si>
  <si>
    <t>31 December 2003</t>
  </si>
  <si>
    <t>There are no items, transactions or event of a material and unusual nature which have arisen from 31 December 2003 to the date of this announcement which would substantially affect the financial results of the Group for the financial period under review.</t>
  </si>
  <si>
    <t>There were no sales of unquoted investments. There was a loss on sale of investment property amounting to RM51,220.00 by a subsidiary company for the financial period ended 31 December 2003.</t>
  </si>
  <si>
    <t>The Group does not have any borrowings or debt securities as at 31 December 2003.</t>
  </si>
  <si>
    <t>The basic and diluted earnings per share are the same as there is no dilution in its earnings because it is assumed that options under the Employees' Share Option Scheme will not be exercised as the average fair value of the ordinary shares as at 31 December 2003 was lower than the exercise price.</t>
  </si>
  <si>
    <t>Total investments in quoted securities as at 31 December 2003 are as follows:-</t>
  </si>
  <si>
    <t>At 31 December 2002</t>
  </si>
  <si>
    <t>(Gain)/loss on disposal of marketable securities</t>
  </si>
  <si>
    <t>31 December 2002</t>
  </si>
  <si>
    <t>13 February 2004</t>
  </si>
  <si>
    <t>NET (DECREASE)/INCREASE IN CASH &amp; CASH EQUIVALENTS</t>
  </si>
  <si>
    <t>The results of the current financial period included a gain on disposal of marketable securities of RM1.42 million, as against a loss on disposal of marketable securities and an allowance for diminution in value totalling RM0.28 million in the corresponding period last year.</t>
  </si>
  <si>
    <t xml:space="preserve">The manufacturing division continued to maintain its performance through higher sales volumes and better selling prices despite the higher cost of tinplate. The division achieved a revenue of RM13.76 million, a growth of 13% over last year's revenue, while profit before taxation improved marginally to RM2.17 million as compared to the preceding year. </t>
  </si>
  <si>
    <t>For the six months ended 31 December 2003, the Group recorded a revenue of RM47.89 million as compared to the preceding year of RM23.33 million, reflecting an increase of 105%.  The marked improvement was mainly due to increased activities in the construction division.  Despite the substantial increase in revenue, the Group recorded a slightly lower profit before taxation of RM6.99 million as compared to previous corresponding period of RM7.15 million which was inclusive of a write back in provision for charges of RM3.0 million in the property investment division. Excluding the write back, the Group's profit before taxation grew by RM2.84 million or 68%.</t>
  </si>
  <si>
    <t xml:space="preserve">For the 2nd financial quarter under review, the Group recorded a revenue of  RM22.52 million, representing a decrease of RM2.86 million or 11% over the preceding quarter. This was primarily due to lower activities in the construction division.  The Group's profit before taxation of RM3.40 million was 5% lower compared to the preceding quarter. This reduction was mainly due to lower contribution from an associate company. The construction division maintained its earnings despite lower revenue while manufacturing division remained a consistent contributor to group earnings.  </t>
  </si>
  <si>
    <t xml:space="preserve">The construction division recorded a profit before taxation of RM3.03 million on the back of a revenue of RM33.96 million compared to RM1.69 million and RM11.17 million respectively for last year.  </t>
  </si>
  <si>
    <t>The interim financial report is prepared in accordance with MASB 26 "Interim Financial Reporting" and paragraph 9.22 of the Malaysia Securities Exchange Berhad Listing Requirements.  The accounting policies and presentation adopted for the interim financial report are consistent with those adopted for the annual financial statements for the financial year ended 30 June 2003.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</si>
</sst>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0.0"/>
    <numFmt numFmtId="174" formatCode="#,##0;[Red]#,##0"/>
    <numFmt numFmtId="175" formatCode="#,##0.0_);\(#,##0.0\)"/>
    <numFmt numFmtId="176" formatCode="#,##0.000_);\(#,##0.000\)"/>
    <numFmt numFmtId="177" formatCode="#,##0.0000_);\(#,##0.0000\)"/>
    <numFmt numFmtId="178" formatCode="_(* #,##0.0000_);_(* \(#,##0.0000\);_(* &quot;-&quot;??_);_(@_)"/>
    <numFmt numFmtId="179" formatCode="_(* #,##0.0000_);_(* \(#,##0.0000\);_(* &quot;-&quot;????_);_(@_)"/>
    <numFmt numFmtId="180" formatCode="_(* #,##0.00000_);_(* \(#,##0.00000\);_(* &quot;-&quot;??_);_(@_)"/>
  </numFmts>
  <fonts count="15">
    <font>
      <sz val="10"/>
      <name val="Arial"/>
      <family val="0"/>
    </font>
    <font>
      <b/>
      <sz val="9"/>
      <name val="Arial"/>
      <family val="2"/>
    </font>
    <font>
      <sz val="8"/>
      <name val="Arial"/>
      <family val="2"/>
    </font>
    <font>
      <b/>
      <sz val="12"/>
      <name val="Arial"/>
      <family val="2"/>
    </font>
    <font>
      <sz val="9"/>
      <name val="Arial"/>
      <family val="2"/>
    </font>
    <font>
      <b/>
      <sz val="10"/>
      <name val="Arial"/>
      <family val="2"/>
    </font>
    <font>
      <sz val="12"/>
      <name val="Informal Roman"/>
      <family val="4"/>
    </font>
    <font>
      <sz val="8"/>
      <name val="Tahoma"/>
      <family val="0"/>
    </font>
    <font>
      <b/>
      <sz val="8"/>
      <name val="Tahoma"/>
      <family val="0"/>
    </font>
    <font>
      <b/>
      <sz val="11"/>
      <name val="Times New Roman"/>
      <family val="1"/>
    </font>
    <font>
      <b/>
      <sz val="11"/>
      <name val="Arial"/>
      <family val="0"/>
    </font>
    <font>
      <sz val="11"/>
      <name val="Times New Roman"/>
      <family val="1"/>
    </font>
    <font>
      <sz val="11"/>
      <name val="Arial"/>
      <family val="0"/>
    </font>
    <font>
      <i/>
      <sz val="8"/>
      <name val="Arial"/>
      <family val="2"/>
    </font>
    <font>
      <b/>
      <sz val="8"/>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43" fontId="0" fillId="0" borderId="0" xfId="15" applyAlignment="1">
      <alignment/>
    </xf>
    <xf numFmtId="43" fontId="0" fillId="0" borderId="0" xfId="15" applyAlignment="1">
      <alignment horizontal="center"/>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Border="1" applyAlignment="1">
      <alignment/>
    </xf>
    <xf numFmtId="171" fontId="0" fillId="0" borderId="2" xfId="15" applyNumberForma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3" xfId="0" applyNumberFormat="1" applyBorder="1" applyAlignment="1">
      <alignment/>
    </xf>
    <xf numFmtId="37" fontId="0" fillId="0" borderId="4" xfId="0" applyNumberFormat="1" applyBorder="1" applyAlignment="1">
      <alignment/>
    </xf>
    <xf numFmtId="37" fontId="0" fillId="0" borderId="1"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15" applyNumberFormat="1" applyAlignment="1">
      <alignment horizontal="center"/>
    </xf>
    <xf numFmtId="37" fontId="0" fillId="0" borderId="2" xfId="0" applyNumberFormat="1" applyBorder="1" applyAlignment="1">
      <alignment/>
    </xf>
    <xf numFmtId="39" fontId="0" fillId="0" borderId="5" xfId="0" applyNumberFormat="1" applyBorder="1" applyAlignment="1">
      <alignment/>
    </xf>
    <xf numFmtId="39" fontId="0" fillId="0" borderId="6" xfId="0" applyNumberFormat="1" applyBorder="1" applyAlignment="1">
      <alignment/>
    </xf>
    <xf numFmtId="39" fontId="0" fillId="0" borderId="0" xfId="0" applyNumberFormat="1" applyAlignment="1">
      <alignment/>
    </xf>
    <xf numFmtId="171" fontId="0" fillId="0" borderId="0" xfId="15" applyNumberFormat="1" applyFont="1" applyAlignment="1">
      <alignment horizontal="center"/>
    </xf>
    <xf numFmtId="43" fontId="0" fillId="0" borderId="0" xfId="15" applyFont="1" applyAlignment="1">
      <alignment/>
    </xf>
    <xf numFmtId="37" fontId="3" fillId="0" borderId="0" xfId="0" applyNumberFormat="1" applyFont="1" applyAlignment="1">
      <alignment/>
    </xf>
    <xf numFmtId="37" fontId="1" fillId="0" borderId="0" xfId="0" applyNumberFormat="1" applyFont="1" applyAlignment="1">
      <alignment/>
    </xf>
    <xf numFmtId="37" fontId="4" fillId="0" borderId="0" xfId="0" applyNumberFormat="1" applyFont="1" applyAlignment="1">
      <alignment/>
    </xf>
    <xf numFmtId="43" fontId="4" fillId="0" borderId="0" xfId="15" applyFont="1" applyAlignment="1">
      <alignment/>
    </xf>
    <xf numFmtId="0" fontId="0" fillId="0" borderId="0" xfId="15" applyNumberFormat="1" applyFont="1" applyAlignment="1">
      <alignment horizontal="center"/>
    </xf>
    <xf numFmtId="178" fontId="0" fillId="0" borderId="0" xfId="15" applyNumberFormat="1" applyAlignment="1">
      <alignment/>
    </xf>
    <xf numFmtId="171" fontId="6" fillId="0" borderId="0" xfId="15" applyNumberFormat="1" applyFont="1" applyAlignment="1">
      <alignment/>
    </xf>
    <xf numFmtId="171" fontId="0" fillId="0" borderId="0" xfId="15" applyNumberFormat="1" applyFont="1" applyAlignment="1" quotePrefix="1">
      <alignment/>
    </xf>
    <xf numFmtId="37" fontId="5" fillId="0" borderId="0" xfId="0" applyNumberFormat="1" applyFont="1" applyBorder="1" applyAlignment="1">
      <alignment horizontal="center"/>
    </xf>
    <xf numFmtId="43" fontId="0" fillId="0" borderId="0" xfId="15" applyFont="1" applyAlignment="1">
      <alignment horizontal="center"/>
    </xf>
    <xf numFmtId="0" fontId="11" fillId="0" borderId="0" xfId="0" applyFont="1" applyAlignment="1">
      <alignment/>
    </xf>
    <xf numFmtId="0" fontId="11" fillId="0" borderId="0" xfId="0" applyFont="1" applyAlignment="1" quotePrefix="1">
      <alignment horizontal="left"/>
    </xf>
    <xf numFmtId="0" fontId="9" fillId="0" borderId="0" xfId="0" applyFont="1" applyAlignment="1">
      <alignment/>
    </xf>
    <xf numFmtId="0" fontId="11" fillId="0" borderId="0" xfId="0" applyFont="1" applyAlignment="1" quotePrefix="1">
      <alignment/>
    </xf>
    <xf numFmtId="0" fontId="12" fillId="0" borderId="0" xfId="0" applyFont="1" applyAlignment="1">
      <alignment/>
    </xf>
    <xf numFmtId="0" fontId="11" fillId="0" borderId="0" xfId="0" applyFont="1" applyAlignment="1">
      <alignment horizontal="center" vertical="top"/>
    </xf>
    <xf numFmtId="0" fontId="11" fillId="0" borderId="0" xfId="0" applyFont="1" applyAlignment="1">
      <alignment horizontal="center"/>
    </xf>
    <xf numFmtId="0" fontId="11" fillId="0" borderId="0" xfId="0" applyFont="1" applyAlignment="1">
      <alignment vertical="top"/>
    </xf>
    <xf numFmtId="0" fontId="9" fillId="0" borderId="0" xfId="0" applyFont="1" applyAlignment="1" quotePrefix="1">
      <alignment/>
    </xf>
    <xf numFmtId="0" fontId="9" fillId="0" borderId="0" xfId="0" applyFont="1" applyAlignment="1">
      <alignment/>
    </xf>
    <xf numFmtId="3" fontId="11" fillId="0" borderId="0" xfId="0" applyNumberFormat="1" applyFont="1" applyAlignment="1">
      <alignment horizontal="right"/>
    </xf>
    <xf numFmtId="3" fontId="11" fillId="0" borderId="0" xfId="0" applyNumberFormat="1" applyFont="1" applyAlignment="1">
      <alignment/>
    </xf>
    <xf numFmtId="3" fontId="11" fillId="0" borderId="0" xfId="0" applyNumberFormat="1" applyFont="1" applyAlignment="1">
      <alignment horizontal="center"/>
    </xf>
    <xf numFmtId="37" fontId="11" fillId="0" borderId="0" xfId="0" applyNumberFormat="1" applyFont="1" applyAlignment="1">
      <alignment horizontal="right"/>
    </xf>
    <xf numFmtId="3" fontId="11" fillId="0" borderId="1" xfId="0" applyNumberFormat="1" applyFont="1" applyBorder="1" applyAlignment="1">
      <alignment/>
    </xf>
    <xf numFmtId="0" fontId="11" fillId="0" borderId="1" xfId="0" applyFont="1" applyBorder="1" applyAlignment="1">
      <alignment/>
    </xf>
    <xf numFmtId="37" fontId="11" fillId="0" borderId="1" xfId="0" applyNumberFormat="1" applyFont="1" applyBorder="1" applyAlignment="1">
      <alignment/>
    </xf>
    <xf numFmtId="37" fontId="11" fillId="0" borderId="0" xfId="0" applyNumberFormat="1" applyFont="1" applyAlignment="1">
      <alignment/>
    </xf>
    <xf numFmtId="37" fontId="11" fillId="0" borderId="4" xfId="0" applyNumberFormat="1" applyFont="1" applyBorder="1" applyAlignment="1">
      <alignment/>
    </xf>
    <xf numFmtId="37" fontId="11" fillId="0" borderId="3" xfId="0" applyNumberFormat="1" applyFont="1" applyBorder="1" applyAlignment="1">
      <alignment/>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quotePrefix="1">
      <alignment horizontal="right"/>
    </xf>
    <xf numFmtId="37" fontId="11" fillId="0" borderId="1" xfId="0" applyNumberFormat="1" applyFont="1" applyBorder="1" applyAlignment="1">
      <alignment horizontal="right"/>
    </xf>
    <xf numFmtId="0" fontId="11" fillId="0" borderId="0" xfId="0" applyFont="1" applyAlignment="1" quotePrefix="1">
      <alignment horizontal="center"/>
    </xf>
    <xf numFmtId="37" fontId="11" fillId="0" borderId="0" xfId="0" applyNumberFormat="1" applyFont="1" applyAlignment="1">
      <alignment/>
    </xf>
    <xf numFmtId="0" fontId="11" fillId="0" borderId="0" xfId="0" applyFont="1" applyBorder="1" applyAlignment="1">
      <alignment/>
    </xf>
    <xf numFmtId="0" fontId="11" fillId="0" borderId="0" xfId="0" applyFont="1" applyAlignment="1">
      <alignment/>
    </xf>
    <xf numFmtId="37" fontId="13" fillId="0" borderId="0" xfId="0" applyNumberFormat="1" applyFont="1" applyAlignment="1" quotePrefix="1">
      <alignment/>
    </xf>
    <xf numFmtId="37" fontId="0" fillId="0" borderId="0" xfId="0" applyNumberFormat="1" applyAlignment="1">
      <alignment horizontal="right"/>
    </xf>
    <xf numFmtId="37" fontId="0" fillId="0" borderId="0" xfId="0" applyNumberFormat="1" applyBorder="1" applyAlignment="1">
      <alignment horizontal="right"/>
    </xf>
    <xf numFmtId="39" fontId="11" fillId="0" borderId="0" xfId="0" applyNumberFormat="1" applyFont="1" applyAlignment="1">
      <alignment/>
    </xf>
    <xf numFmtId="39" fontId="11" fillId="0" borderId="0" xfId="0" applyNumberFormat="1" applyFont="1" applyAlignment="1">
      <alignment horizontal="right"/>
    </xf>
    <xf numFmtId="171" fontId="0" fillId="0" borderId="0" xfId="15" applyNumberFormat="1" applyFont="1" applyAlignment="1">
      <alignment horizontal="right"/>
    </xf>
    <xf numFmtId="171" fontId="0" fillId="0" borderId="0" xfId="15" applyNumberFormat="1" applyFont="1" applyBorder="1" applyAlignment="1">
      <alignment/>
    </xf>
    <xf numFmtId="171" fontId="0" fillId="0" borderId="0" xfId="15" applyNumberFormat="1" applyFont="1" applyBorder="1" applyAlignment="1">
      <alignment horizontal="right"/>
    </xf>
    <xf numFmtId="171" fontId="0" fillId="0" borderId="0" xfId="15" applyNumberFormat="1" applyFont="1" applyBorder="1" applyAlignment="1">
      <alignment horizontal="center"/>
    </xf>
    <xf numFmtId="171" fontId="11" fillId="0" borderId="0" xfId="0" applyNumberFormat="1" applyFont="1" applyAlignment="1">
      <alignment horizontal="right"/>
    </xf>
    <xf numFmtId="171" fontId="11" fillId="0" borderId="1" xfId="0" applyNumberFormat="1" applyFont="1" applyBorder="1" applyAlignment="1">
      <alignment/>
    </xf>
    <xf numFmtId="0" fontId="11" fillId="0" borderId="0" xfId="0" applyFont="1" applyAlignment="1">
      <alignment horizontal="center" vertical="top" wrapText="1"/>
    </xf>
    <xf numFmtId="171" fontId="11" fillId="0" borderId="0" xfId="0" applyNumberFormat="1" applyFont="1" applyAlignment="1">
      <alignment horizontal="center"/>
    </xf>
    <xf numFmtId="171" fontId="11" fillId="0" borderId="0" xfId="0" applyNumberFormat="1" applyFont="1" applyAlignment="1">
      <alignment/>
    </xf>
    <xf numFmtId="3" fontId="11" fillId="0" borderId="1" xfId="0" applyNumberFormat="1" applyFont="1" applyBorder="1" applyAlignment="1">
      <alignment horizontal="right"/>
    </xf>
    <xf numFmtId="171" fontId="0" fillId="0" borderId="0" xfId="0" applyNumberFormat="1" applyBorder="1" applyAlignment="1">
      <alignment/>
    </xf>
    <xf numFmtId="171" fontId="0" fillId="0" borderId="0" xfId="0" applyNumberFormat="1" applyAlignment="1">
      <alignment horizontal="right"/>
    </xf>
    <xf numFmtId="0" fontId="9" fillId="0" borderId="0" xfId="0" applyFont="1" applyAlignment="1">
      <alignment wrapText="1"/>
    </xf>
    <xf numFmtId="0" fontId="11" fillId="0" borderId="0" xfId="0" applyFont="1" applyAlignment="1">
      <alignment horizontal="center" wrapText="1"/>
    </xf>
    <xf numFmtId="37" fontId="0" fillId="0" borderId="0" xfId="0" applyNumberFormat="1" applyFont="1" applyBorder="1" applyAlignment="1" quotePrefix="1">
      <alignment horizontal="center"/>
    </xf>
    <xf numFmtId="37" fontId="0" fillId="0" borderId="0" xfId="0" applyNumberFormat="1" applyAlignment="1">
      <alignment horizontal="justify" vertical="top" wrapText="1"/>
    </xf>
    <xf numFmtId="0" fontId="9" fillId="0" borderId="0" xfId="0" applyFont="1" applyAlignment="1">
      <alignment/>
    </xf>
    <xf numFmtId="0" fontId="11" fillId="0" borderId="0" xfId="0" applyFont="1" applyAlignment="1">
      <alignment/>
    </xf>
    <xf numFmtId="0" fontId="11" fillId="0" borderId="0" xfId="0" applyFont="1" applyAlignment="1">
      <alignment horizontal="justify" vertical="top" wrapText="1"/>
    </xf>
    <xf numFmtId="0" fontId="12" fillId="0" borderId="0" xfId="0" applyFont="1" applyAlignment="1">
      <alignment/>
    </xf>
    <xf numFmtId="0" fontId="9" fillId="0" borderId="0" xfId="0" applyFont="1" applyAlignment="1">
      <alignment horizontal="justify" vertical="top"/>
    </xf>
    <xf numFmtId="0" fontId="9" fillId="0" borderId="0" xfId="0" applyFont="1" applyBorder="1" applyAlignment="1">
      <alignment horizontal="center"/>
    </xf>
    <xf numFmtId="0" fontId="10" fillId="0" borderId="0" xfId="0" applyFont="1" applyAlignment="1">
      <alignment horizontal="center"/>
    </xf>
    <xf numFmtId="0" fontId="9" fillId="0" borderId="0" xfId="0" applyFont="1" applyAlignment="1" quotePrefix="1">
      <alignment horizontal="center"/>
    </xf>
    <xf numFmtId="0" fontId="9" fillId="0" borderId="0" xfId="0" applyFont="1" applyAlignment="1">
      <alignment horizontal="center"/>
    </xf>
    <xf numFmtId="0" fontId="11" fillId="0" borderId="0" xfId="0" applyFont="1" applyAlignment="1">
      <alignment vertical="top" wrapText="1"/>
    </xf>
    <xf numFmtId="0" fontId="9" fillId="0" borderId="0" xfId="0" applyFont="1" applyBorder="1" applyAlignment="1">
      <alignment/>
    </xf>
    <xf numFmtId="0" fontId="11" fillId="0" borderId="0" xfId="0" applyFont="1" applyAlignment="1">
      <alignment horizontal="justify"/>
    </xf>
    <xf numFmtId="0" fontId="11" fillId="0" borderId="0" xfId="0" applyNumberFormat="1" applyFont="1" applyAlignment="1">
      <alignment horizontal="justify" vertical="top" wrapText="1"/>
    </xf>
    <xf numFmtId="0" fontId="9" fillId="0" borderId="0" xfId="0" applyFont="1" applyAlignment="1">
      <alignment wrapText="1"/>
    </xf>
    <xf numFmtId="0" fontId="11" fillId="0" borderId="0" xfId="0" applyFont="1" applyAlignment="1">
      <alignment wrapText="1"/>
    </xf>
    <xf numFmtId="0" fontId="11" fillId="0" borderId="0" xfId="0" applyFont="1" applyAlignment="1" quotePrefix="1">
      <alignment wrapText="1"/>
    </xf>
    <xf numFmtId="0" fontId="0" fillId="0" borderId="0" xfId="0" applyAlignment="1">
      <alignment wrapText="1"/>
    </xf>
    <xf numFmtId="0" fontId="11" fillId="0" borderId="0" xfId="0" applyFont="1" applyAlignment="1">
      <alignment horizontal="center" wrapText="1"/>
    </xf>
    <xf numFmtId="0" fontId="0"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52"/>
  <sheetViews>
    <sheetView workbookViewId="0" topLeftCell="A1">
      <selection activeCell="B3" sqref="B3"/>
    </sheetView>
  </sheetViews>
  <sheetFormatPr defaultColWidth="9.140625" defaultRowHeight="12.75"/>
  <cols>
    <col min="1" max="1" width="9.140625" style="9" customWidth="1"/>
    <col min="2" max="2" width="40.28125" style="9" customWidth="1"/>
    <col min="3" max="3" width="12.8515625" style="9" customWidth="1"/>
    <col min="4" max="4" width="13.8515625" style="9" bestFit="1" customWidth="1"/>
    <col min="5" max="5" width="2.57421875" style="9" customWidth="1"/>
    <col min="6" max="6" width="11.57421875" style="9" customWidth="1"/>
    <col min="7" max="7" width="13.8515625" style="9" bestFit="1" customWidth="1"/>
    <col min="8" max="8" width="9.7109375" style="9" bestFit="1" customWidth="1"/>
    <col min="9" max="16384" width="9.140625" style="9" customWidth="1"/>
  </cols>
  <sheetData>
    <row r="3" spans="2:7" ht="15.75">
      <c r="B3" s="23" t="s">
        <v>76</v>
      </c>
      <c r="G3" s="31"/>
    </row>
    <row r="4" spans="2:7" ht="12.75">
      <c r="B4" s="15" t="s">
        <v>259</v>
      </c>
      <c r="G4" s="31"/>
    </row>
    <row r="5" spans="2:7" ht="12.75">
      <c r="B5" s="61" t="s">
        <v>202</v>
      </c>
      <c r="G5" s="80"/>
    </row>
    <row r="7" ht="12.75">
      <c r="B7" s="9" t="s">
        <v>75</v>
      </c>
    </row>
    <row r="8" ht="12.75">
      <c r="B8" s="15" t="s">
        <v>260</v>
      </c>
    </row>
    <row r="10" spans="3:7" ht="12.75">
      <c r="C10" s="27" t="s">
        <v>81</v>
      </c>
      <c r="D10" s="16"/>
      <c r="E10" s="10"/>
      <c r="F10" s="27" t="s">
        <v>82</v>
      </c>
      <c r="G10" s="16"/>
    </row>
    <row r="11" spans="3:7" ht="12.75">
      <c r="C11" s="10" t="s">
        <v>2</v>
      </c>
      <c r="D11" s="10" t="s">
        <v>70</v>
      </c>
      <c r="E11" s="10"/>
      <c r="F11" s="10" t="s">
        <v>2</v>
      </c>
      <c r="G11" s="10" t="s">
        <v>70</v>
      </c>
    </row>
    <row r="12" spans="3:7" ht="12.75">
      <c r="C12" s="10" t="s">
        <v>3</v>
      </c>
      <c r="D12" s="9" t="s">
        <v>83</v>
      </c>
      <c r="E12" s="10"/>
      <c r="F12" s="10" t="s">
        <v>4</v>
      </c>
      <c r="G12" s="9" t="s">
        <v>83</v>
      </c>
    </row>
    <row r="13" spans="3:7" ht="12.75">
      <c r="C13" s="10"/>
      <c r="D13" s="10" t="s">
        <v>3</v>
      </c>
      <c r="E13" s="10"/>
      <c r="F13" s="10"/>
      <c r="G13" s="10" t="s">
        <v>84</v>
      </c>
    </row>
    <row r="14" spans="3:7" ht="12.75">
      <c r="C14" s="10" t="s">
        <v>261</v>
      </c>
      <c r="D14" s="10" t="s">
        <v>262</v>
      </c>
      <c r="E14" s="10"/>
      <c r="F14" s="10" t="s">
        <v>261</v>
      </c>
      <c r="G14" s="10" t="s">
        <v>262</v>
      </c>
    </row>
    <row r="15" spans="3:7" ht="12.75">
      <c r="C15" s="10" t="s">
        <v>74</v>
      </c>
      <c r="D15" s="10" t="s">
        <v>74</v>
      </c>
      <c r="E15" s="10"/>
      <c r="F15" s="10" t="s">
        <v>74</v>
      </c>
      <c r="G15" s="10" t="s">
        <v>74</v>
      </c>
    </row>
    <row r="17" spans="2:7" ht="12.75">
      <c r="B17" s="9" t="s">
        <v>71</v>
      </c>
      <c r="C17" s="9">
        <v>22515</v>
      </c>
      <c r="D17" s="9">
        <v>9758</v>
      </c>
      <c r="F17" s="9">
        <v>47891</v>
      </c>
      <c r="G17" s="9">
        <v>23327</v>
      </c>
    </row>
    <row r="19" spans="2:7" ht="12.75">
      <c r="B19" s="9" t="s">
        <v>220</v>
      </c>
      <c r="C19" s="12">
        <v>-19250</v>
      </c>
      <c r="D19" s="12">
        <v>-8450</v>
      </c>
      <c r="F19" s="12">
        <v>-41565</v>
      </c>
      <c r="G19" s="12">
        <v>-18831</v>
      </c>
    </row>
    <row r="20" spans="2:7" ht="18.75" customHeight="1">
      <c r="B20" s="9" t="s">
        <v>93</v>
      </c>
      <c r="C20" s="9">
        <f>+C19+C17</f>
        <v>3265</v>
      </c>
      <c r="D20" s="9">
        <f>+D19+D17</f>
        <v>1308</v>
      </c>
      <c r="F20" s="9">
        <f>+F19+F17</f>
        <v>6326</v>
      </c>
      <c r="G20" s="9">
        <f>+G19+G17</f>
        <v>4496</v>
      </c>
    </row>
    <row r="21" ht="12.75" customHeight="1"/>
    <row r="22" spans="2:7" ht="12.75">
      <c r="B22" s="9" t="s">
        <v>94</v>
      </c>
      <c r="C22" s="9">
        <v>1400</v>
      </c>
      <c r="D22" s="9">
        <v>3928</v>
      </c>
      <c r="F22" s="9">
        <v>2653</v>
      </c>
      <c r="G22" s="9">
        <v>4656</v>
      </c>
    </row>
    <row r="24" spans="2:7" ht="12.75">
      <c r="B24" s="9" t="s">
        <v>95</v>
      </c>
      <c r="C24" s="9">
        <v>-386</v>
      </c>
      <c r="D24" s="9">
        <v>-393</v>
      </c>
      <c r="F24" s="9">
        <v>-755</v>
      </c>
      <c r="G24" s="9">
        <v>-808</v>
      </c>
    </row>
    <row r="26" spans="2:7" ht="12.75">
      <c r="B26" s="9" t="s">
        <v>221</v>
      </c>
      <c r="C26" s="9">
        <v>-636</v>
      </c>
      <c r="D26" s="9">
        <v>-267</v>
      </c>
      <c r="F26" s="9">
        <v>-1245</v>
      </c>
      <c r="G26" s="9">
        <v>-1276</v>
      </c>
    </row>
    <row r="28" spans="2:7" ht="12.75">
      <c r="B28" s="9" t="s">
        <v>96</v>
      </c>
      <c r="C28" s="11">
        <f>+C20+C24+C26+C22</f>
        <v>3643</v>
      </c>
      <c r="D28" s="11">
        <f>+D20+D24+D26+D22</f>
        <v>4576</v>
      </c>
      <c r="F28" s="11">
        <f>+F20+F24+F26+F22</f>
        <v>6979</v>
      </c>
      <c r="G28" s="11">
        <f>+G20+G24+G26+G22</f>
        <v>7068</v>
      </c>
    </row>
    <row r="30" spans="2:7" ht="12.75">
      <c r="B30" s="9" t="s">
        <v>92</v>
      </c>
      <c r="C30" s="9">
        <v>0</v>
      </c>
      <c r="D30" s="9">
        <v>-71</v>
      </c>
      <c r="F30" s="9">
        <v>-12</v>
      </c>
      <c r="G30" s="9">
        <v>-134</v>
      </c>
    </row>
    <row r="32" spans="2:7" ht="12.75">
      <c r="B32" s="9" t="s">
        <v>72</v>
      </c>
      <c r="C32" s="12">
        <v>-239</v>
      </c>
      <c r="D32" s="12">
        <v>88</v>
      </c>
      <c r="F32" s="12">
        <v>21</v>
      </c>
      <c r="G32" s="12">
        <v>214</v>
      </c>
    </row>
    <row r="34" spans="2:7" ht="12.75">
      <c r="B34" s="9" t="s">
        <v>97</v>
      </c>
      <c r="C34" s="9">
        <f>+C32+C30+C28</f>
        <v>3404</v>
      </c>
      <c r="D34" s="9">
        <f>+D32+D30+D28</f>
        <v>4593</v>
      </c>
      <c r="F34" s="9">
        <f>+F32+F30+F28</f>
        <v>6988</v>
      </c>
      <c r="G34" s="9">
        <f>+G32+G30+G28</f>
        <v>7148</v>
      </c>
    </row>
    <row r="36" spans="2:7" ht="12.75">
      <c r="B36" s="9" t="s">
        <v>5</v>
      </c>
      <c r="C36" s="9">
        <v>-618</v>
      </c>
      <c r="D36" s="9">
        <v>-652</v>
      </c>
      <c r="F36" s="9">
        <v>-1439</v>
      </c>
      <c r="G36" s="9">
        <v>-1355</v>
      </c>
    </row>
    <row r="38" spans="2:7" ht="13.5" thickBot="1">
      <c r="B38" s="9" t="s">
        <v>73</v>
      </c>
      <c r="C38" s="17">
        <f>+C36+C34</f>
        <v>2786</v>
      </c>
      <c r="D38" s="17">
        <f>+D36+D34</f>
        <v>3941</v>
      </c>
      <c r="E38" s="14"/>
      <c r="F38" s="17">
        <f>+F36+F34</f>
        <v>5549</v>
      </c>
      <c r="G38" s="17">
        <f>+G36+G34</f>
        <v>5793</v>
      </c>
    </row>
    <row r="39" ht="13.5" thickTop="1"/>
    <row r="41" spans="2:7" ht="13.5" thickBot="1">
      <c r="B41" s="9" t="s">
        <v>68</v>
      </c>
      <c r="C41" s="18">
        <v>3.48</v>
      </c>
      <c r="D41" s="20">
        <v>4.92</v>
      </c>
      <c r="F41" s="18">
        <v>6.93</v>
      </c>
      <c r="G41" s="18">
        <v>7.24</v>
      </c>
    </row>
    <row r="42" spans="2:7" ht="13.5" thickBot="1">
      <c r="B42" s="9" t="s">
        <v>69</v>
      </c>
      <c r="C42" s="19">
        <v>3.48</v>
      </c>
      <c r="D42" s="19">
        <v>4.92</v>
      </c>
      <c r="F42" s="19">
        <v>6.93</v>
      </c>
      <c r="G42" s="19">
        <v>7.24</v>
      </c>
    </row>
    <row r="45" ht="12.75">
      <c r="B45" s="9" t="s">
        <v>211</v>
      </c>
    </row>
    <row r="46" spans="2:7" ht="26.25" customHeight="1">
      <c r="B46" s="81" t="s">
        <v>212</v>
      </c>
      <c r="C46" s="81"/>
      <c r="D46" s="81"/>
      <c r="E46" s="81"/>
      <c r="F46" s="81"/>
      <c r="G46" s="81"/>
    </row>
    <row r="48" spans="2:8" ht="12.75">
      <c r="B48" s="24" t="s">
        <v>90</v>
      </c>
      <c r="C48" s="24"/>
      <c r="D48" s="24"/>
      <c r="E48" s="24"/>
      <c r="F48" s="24"/>
      <c r="G48" s="24"/>
      <c r="H48" s="25"/>
    </row>
    <row r="49" spans="2:8" ht="12.75">
      <c r="B49" s="24" t="s">
        <v>223</v>
      </c>
      <c r="C49" s="24"/>
      <c r="D49" s="24"/>
      <c r="E49" s="24"/>
      <c r="F49" s="24"/>
      <c r="G49" s="24"/>
      <c r="H49" s="25"/>
    </row>
    <row r="52" spans="2:7" ht="15">
      <c r="B52" s="33"/>
      <c r="C52" s="33"/>
      <c r="D52" s="33"/>
      <c r="E52" s="33"/>
      <c r="F52" s="33"/>
      <c r="G52" s="33"/>
    </row>
  </sheetData>
  <mergeCells count="1">
    <mergeCell ref="B46:G46"/>
  </mergeCells>
  <printOptions/>
  <pageMargins left="0.75" right="0.5" top="0.75" bottom="0.75" header="0.5" footer="0.5"/>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B3:I64"/>
  <sheetViews>
    <sheetView workbookViewId="0" topLeftCell="A63">
      <selection activeCell="A3" sqref="A3:F64"/>
    </sheetView>
  </sheetViews>
  <sheetFormatPr defaultColWidth="9.140625" defaultRowHeight="12.75"/>
  <cols>
    <col min="1" max="1" width="5.00390625" style="1" customWidth="1"/>
    <col min="2" max="2" width="47.8515625" style="1" customWidth="1"/>
    <col min="3" max="3" width="13.421875" style="1" customWidth="1"/>
    <col min="4" max="4" width="4.57421875" style="1" customWidth="1"/>
    <col min="5" max="5" width="14.140625" style="1" customWidth="1"/>
    <col min="6" max="6" width="5.140625" style="1" customWidth="1"/>
    <col min="7" max="7" width="12.8515625" style="1" bestFit="1" customWidth="1"/>
    <col min="8" max="16384" width="9.140625" style="1" customWidth="1"/>
  </cols>
  <sheetData>
    <row r="3" ht="15.75">
      <c r="B3" s="23" t="s">
        <v>76</v>
      </c>
    </row>
    <row r="4" ht="12.75">
      <c r="B4" s="15" t="s">
        <v>259</v>
      </c>
    </row>
    <row r="5" ht="12.75">
      <c r="B5" s="61" t="s">
        <v>202</v>
      </c>
    </row>
    <row r="7" ht="12.75">
      <c r="B7" s="22" t="s">
        <v>77</v>
      </c>
    </row>
    <row r="8" ht="12.75">
      <c r="B8" s="22" t="s">
        <v>263</v>
      </c>
    </row>
    <row r="10" spans="3:5" ht="12.75">
      <c r="C10" s="2" t="s">
        <v>6</v>
      </c>
      <c r="D10" s="2"/>
      <c r="E10" s="2" t="s">
        <v>9</v>
      </c>
    </row>
    <row r="11" spans="3:5" ht="12.75">
      <c r="C11" s="2" t="s">
        <v>13</v>
      </c>
      <c r="D11" s="2"/>
      <c r="E11" s="2" t="s">
        <v>10</v>
      </c>
    </row>
    <row r="12" spans="3:5" ht="12.75">
      <c r="C12" s="2" t="s">
        <v>12</v>
      </c>
      <c r="D12" s="2"/>
      <c r="E12" s="2" t="s">
        <v>11</v>
      </c>
    </row>
    <row r="13" spans="3:5" ht="12.75">
      <c r="C13" s="2" t="s">
        <v>7</v>
      </c>
      <c r="D13" s="2"/>
      <c r="E13" s="2" t="s">
        <v>14</v>
      </c>
    </row>
    <row r="14" spans="3:5" ht="12.75">
      <c r="C14" s="2" t="s">
        <v>8</v>
      </c>
      <c r="D14" s="2"/>
      <c r="E14" s="2" t="s">
        <v>15</v>
      </c>
    </row>
    <row r="15" spans="3:5" ht="12.75">
      <c r="C15" s="32" t="s">
        <v>261</v>
      </c>
      <c r="D15" s="2"/>
      <c r="E15" s="32" t="s">
        <v>201</v>
      </c>
    </row>
    <row r="16" spans="3:5" ht="12.75">
      <c r="C16" s="32" t="s">
        <v>74</v>
      </c>
      <c r="D16" s="2"/>
      <c r="E16" s="32" t="s">
        <v>74</v>
      </c>
    </row>
    <row r="17" ht="12.75">
      <c r="B17" s="1" t="s">
        <v>16</v>
      </c>
    </row>
    <row r="18" spans="2:5" ht="12.75">
      <c r="B18" s="1" t="s">
        <v>17</v>
      </c>
      <c r="C18" s="3">
        <v>38211</v>
      </c>
      <c r="D18" s="3"/>
      <c r="E18" s="3">
        <v>39254</v>
      </c>
    </row>
    <row r="19" spans="2:5" ht="12.75">
      <c r="B19" s="22" t="s">
        <v>98</v>
      </c>
      <c r="C19" s="3">
        <v>659</v>
      </c>
      <c r="D19" s="3"/>
      <c r="E19" s="3">
        <v>642</v>
      </c>
    </row>
    <row r="20" spans="2:5" ht="12.75">
      <c r="B20" s="22" t="s">
        <v>206</v>
      </c>
      <c r="C20" s="3">
        <v>4545</v>
      </c>
      <c r="D20" s="3"/>
      <c r="E20" s="3">
        <v>4995</v>
      </c>
    </row>
    <row r="21" spans="2:5" ht="12.75">
      <c r="B21" s="22" t="s">
        <v>215</v>
      </c>
      <c r="C21" s="3">
        <v>2441</v>
      </c>
      <c r="D21" s="3"/>
      <c r="E21" s="66">
        <v>2961</v>
      </c>
    </row>
    <row r="22" spans="3:5" ht="12.75">
      <c r="C22" s="5">
        <f>SUM(C18:C21)</f>
        <v>45856</v>
      </c>
      <c r="D22" s="7"/>
      <c r="E22" s="5">
        <f>SUM(E18:E21)</f>
        <v>47852</v>
      </c>
    </row>
    <row r="23" spans="3:5" ht="12.75">
      <c r="C23" s="3"/>
      <c r="D23" s="3"/>
      <c r="E23" s="3"/>
    </row>
    <row r="24" spans="2:5" ht="12.75">
      <c r="B24" s="1" t="s">
        <v>18</v>
      </c>
      <c r="C24" s="3"/>
      <c r="D24" s="3"/>
      <c r="E24" s="3"/>
    </row>
    <row r="25" spans="2:6" ht="12.75">
      <c r="B25" s="1" t="s">
        <v>19</v>
      </c>
      <c r="C25" s="6">
        <v>653</v>
      </c>
      <c r="D25" s="3"/>
      <c r="E25" s="3">
        <v>1107</v>
      </c>
      <c r="F25" s="26"/>
    </row>
    <row r="26" spans="2:6" ht="12.75">
      <c r="B26" s="22" t="s">
        <v>207</v>
      </c>
      <c r="C26" s="3">
        <v>11976</v>
      </c>
      <c r="D26" s="3"/>
      <c r="E26" s="3">
        <v>13129</v>
      </c>
      <c r="F26" s="26"/>
    </row>
    <row r="27" spans="2:6" ht="12.75">
      <c r="B27" s="22" t="s">
        <v>217</v>
      </c>
      <c r="C27" s="3">
        <v>41980</v>
      </c>
      <c r="D27" s="3"/>
      <c r="E27" s="3">
        <v>29692</v>
      </c>
      <c r="F27" s="26"/>
    </row>
    <row r="28" spans="2:6" ht="12.75">
      <c r="B28" s="22" t="s">
        <v>99</v>
      </c>
      <c r="C28" s="3">
        <v>1364</v>
      </c>
      <c r="D28" s="3"/>
      <c r="E28" s="3">
        <v>2601</v>
      </c>
      <c r="F28" s="26"/>
    </row>
    <row r="29" spans="2:5" ht="12.75">
      <c r="B29" s="22" t="s">
        <v>101</v>
      </c>
      <c r="C29" s="3">
        <v>12138</v>
      </c>
      <c r="D29" s="3"/>
      <c r="E29" s="3">
        <v>10465</v>
      </c>
    </row>
    <row r="30" spans="2:5" ht="12.75">
      <c r="B30" s="1" t="s">
        <v>20</v>
      </c>
      <c r="C30" s="3">
        <v>22309</v>
      </c>
      <c r="D30" s="3"/>
      <c r="E30" s="3">
        <v>28057</v>
      </c>
    </row>
    <row r="31" spans="2:5" ht="12.75">
      <c r="B31" s="1" t="s">
        <v>21</v>
      </c>
      <c r="C31" s="3">
        <v>1098</v>
      </c>
      <c r="D31" s="3"/>
      <c r="E31" s="3">
        <v>3349</v>
      </c>
    </row>
    <row r="32" spans="3:5" ht="12.75">
      <c r="C32" s="5">
        <f>SUM(C25:C31)</f>
        <v>91518</v>
      </c>
      <c r="D32" s="7"/>
      <c r="E32" s="5">
        <f>SUM(E25:E31)</f>
        <v>88400</v>
      </c>
    </row>
    <row r="33" spans="3:5" ht="12.75">
      <c r="C33" s="3"/>
      <c r="D33" s="3"/>
      <c r="E33" s="3"/>
    </row>
    <row r="34" spans="2:5" ht="12.75">
      <c r="B34" s="1" t="s">
        <v>22</v>
      </c>
      <c r="C34" s="3"/>
      <c r="D34" s="3"/>
      <c r="E34" s="3"/>
    </row>
    <row r="35" spans="2:5" ht="12.75">
      <c r="B35" s="1" t="s">
        <v>23</v>
      </c>
      <c r="C35" s="3">
        <v>445</v>
      </c>
      <c r="D35" s="3"/>
      <c r="E35" s="3">
        <v>1228</v>
      </c>
    </row>
    <row r="36" spans="2:5" ht="12.75">
      <c r="B36" s="22" t="s">
        <v>216</v>
      </c>
      <c r="C36" s="3">
        <v>15076</v>
      </c>
      <c r="D36" s="3"/>
      <c r="E36" s="3">
        <v>12911</v>
      </c>
    </row>
    <row r="37" spans="2:5" ht="12.75">
      <c r="B37" s="1" t="s">
        <v>24</v>
      </c>
      <c r="C37" s="3">
        <v>0</v>
      </c>
      <c r="D37" s="3"/>
      <c r="E37" s="3">
        <v>6000</v>
      </c>
    </row>
    <row r="38" spans="2:5" ht="12.75">
      <c r="B38" s="22" t="s">
        <v>264</v>
      </c>
      <c r="C38" s="3">
        <v>4323</v>
      </c>
      <c r="D38" s="3"/>
      <c r="E38" s="6">
        <v>0</v>
      </c>
    </row>
    <row r="39" spans="2:5" ht="12.75">
      <c r="B39" s="1" t="s">
        <v>5</v>
      </c>
      <c r="C39" s="3">
        <v>1154</v>
      </c>
      <c r="D39" s="3"/>
      <c r="E39" s="3">
        <v>398</v>
      </c>
    </row>
    <row r="40" spans="3:5" ht="12.75">
      <c r="C40" s="5">
        <f>SUM(C35:C39)</f>
        <v>20998</v>
      </c>
      <c r="D40" s="7"/>
      <c r="E40" s="5">
        <f>SUM(E35:E39)</f>
        <v>20537</v>
      </c>
    </row>
    <row r="41" spans="2:5" ht="12.75">
      <c r="B41" s="1" t="s">
        <v>25</v>
      </c>
      <c r="C41" s="3">
        <f>+C32-C40</f>
        <v>70520</v>
      </c>
      <c r="D41" s="7"/>
      <c r="E41" s="3">
        <f>+E32-E40</f>
        <v>67863</v>
      </c>
    </row>
    <row r="42" spans="3:5" ht="12.75">
      <c r="C42" s="5">
        <f>+C41+C22</f>
        <v>116376</v>
      </c>
      <c r="D42" s="7"/>
      <c r="E42" s="5">
        <f>+E41+E22</f>
        <v>115715</v>
      </c>
    </row>
    <row r="43" spans="3:5" ht="12.75">
      <c r="C43" s="3"/>
      <c r="D43" s="3"/>
      <c r="E43" s="3"/>
    </row>
    <row r="44" spans="2:5" ht="12.75">
      <c r="B44" s="1" t="s">
        <v>26</v>
      </c>
      <c r="C44" s="3"/>
      <c r="D44" s="3"/>
      <c r="E44" s="3"/>
    </row>
    <row r="45" spans="2:5" ht="12.75">
      <c r="B45" s="1" t="s">
        <v>27</v>
      </c>
      <c r="C45" s="3">
        <v>3519</v>
      </c>
      <c r="D45" s="7"/>
      <c r="E45" s="3">
        <v>4084</v>
      </c>
    </row>
    <row r="46" spans="3:5" ht="12.75">
      <c r="C46" s="5">
        <f>+C45</f>
        <v>3519</v>
      </c>
      <c r="D46" s="7"/>
      <c r="E46" s="5">
        <f>+E45</f>
        <v>4084</v>
      </c>
    </row>
    <row r="47" spans="3:5" ht="13.5" thickBot="1">
      <c r="C47" s="8">
        <f>+C42-C46</f>
        <v>112857</v>
      </c>
      <c r="D47" s="7"/>
      <c r="E47" s="8">
        <f>+E42-E46</f>
        <v>111631</v>
      </c>
    </row>
    <row r="48" spans="3:5" ht="13.5" thickTop="1">
      <c r="C48" s="3"/>
      <c r="D48" s="3"/>
      <c r="E48" s="3"/>
    </row>
    <row r="49" spans="3:5" ht="12.75">
      <c r="C49" s="3"/>
      <c r="D49" s="3"/>
      <c r="E49" s="3"/>
    </row>
    <row r="50" spans="2:5" ht="12.75">
      <c r="B50" s="1" t="s">
        <v>28</v>
      </c>
      <c r="C50" s="3"/>
      <c r="D50" s="3"/>
      <c r="E50" s="3"/>
    </row>
    <row r="51" spans="3:5" ht="12.75">
      <c r="C51" s="3"/>
      <c r="D51" s="3"/>
      <c r="E51" s="3"/>
    </row>
    <row r="52" spans="2:5" ht="12.75">
      <c r="B52" s="1" t="s">
        <v>29</v>
      </c>
      <c r="C52" s="3"/>
      <c r="D52" s="3"/>
      <c r="E52" s="3"/>
    </row>
    <row r="53" spans="2:5" ht="12.75">
      <c r="B53" s="1" t="s">
        <v>30</v>
      </c>
      <c r="C53" s="3">
        <v>80064</v>
      </c>
      <c r="D53" s="3"/>
      <c r="E53" s="3">
        <v>80064</v>
      </c>
    </row>
    <row r="54" spans="2:5" ht="12.75">
      <c r="B54" s="1" t="s">
        <v>31</v>
      </c>
      <c r="C54" s="3">
        <v>3486</v>
      </c>
      <c r="D54" s="3"/>
      <c r="E54" s="3">
        <v>3486</v>
      </c>
    </row>
    <row r="55" spans="2:5" ht="12.75">
      <c r="B55" s="1" t="s">
        <v>32</v>
      </c>
      <c r="C55" s="3">
        <v>691</v>
      </c>
      <c r="D55" s="3"/>
      <c r="E55" s="3">
        <v>691</v>
      </c>
    </row>
    <row r="56" spans="2:5" ht="12.75">
      <c r="B56" s="1" t="s">
        <v>33</v>
      </c>
      <c r="C56" s="3">
        <f>+'Changes in Equity'!F20</f>
        <v>28616</v>
      </c>
      <c r="D56" s="3"/>
      <c r="E56" s="3">
        <v>27390</v>
      </c>
    </row>
    <row r="57" spans="2:5" ht="13.5" thickBot="1">
      <c r="B57" s="1" t="s">
        <v>34</v>
      </c>
      <c r="C57" s="8">
        <f>SUM(C53:C56)</f>
        <v>112857</v>
      </c>
      <c r="D57" s="7"/>
      <c r="E57" s="8">
        <f>SUM(E53:E56)</f>
        <v>111631</v>
      </c>
    </row>
    <row r="58" ht="13.5" thickTop="1"/>
    <row r="59" spans="2:7" ht="12.75">
      <c r="B59" s="22" t="s">
        <v>85</v>
      </c>
      <c r="C59" s="28">
        <v>1.4096</v>
      </c>
      <c r="E59" s="28">
        <v>1.3943</v>
      </c>
      <c r="F59" s="28"/>
      <c r="G59" s="28"/>
    </row>
    <row r="60" ht="12.75">
      <c r="C60" s="28"/>
    </row>
    <row r="61" ht="12.75">
      <c r="C61" s="28"/>
    </row>
    <row r="63" spans="2:9" ht="12.75">
      <c r="B63" s="24" t="s">
        <v>102</v>
      </c>
      <c r="C63" s="24"/>
      <c r="D63" s="24"/>
      <c r="E63" s="24"/>
      <c r="F63" s="24"/>
      <c r="G63" s="24"/>
      <c r="H63" s="24"/>
      <c r="I63" s="24"/>
    </row>
    <row r="64" spans="2:9" ht="12.75">
      <c r="B64" s="24" t="s">
        <v>224</v>
      </c>
      <c r="C64" s="24"/>
      <c r="D64" s="24"/>
      <c r="E64" s="24"/>
      <c r="F64" s="24"/>
      <c r="G64" s="24"/>
      <c r="H64" s="24"/>
      <c r="I64" s="24"/>
    </row>
  </sheetData>
  <printOptions/>
  <pageMargins left="0.75" right="0.75" top="0.75" bottom="0.5" header="0.5" footer="0.5"/>
  <pageSetup fitToHeight="1" fitToWidth="1"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3:G35"/>
  <sheetViews>
    <sheetView workbookViewId="0" topLeftCell="A22">
      <selection activeCell="A3" sqref="A3:G36"/>
    </sheetView>
  </sheetViews>
  <sheetFormatPr defaultColWidth="9.140625" defaultRowHeight="12.75"/>
  <cols>
    <col min="1" max="1" width="6.7109375" style="3" customWidth="1"/>
    <col min="2" max="2" width="36.57421875" style="3" customWidth="1"/>
    <col min="3" max="3" width="12.00390625" style="3" customWidth="1"/>
    <col min="4" max="4" width="10.8515625" style="3" customWidth="1"/>
    <col min="5" max="5" width="9.8515625" style="3" customWidth="1"/>
    <col min="6" max="6" width="11.8515625" style="3" customWidth="1"/>
    <col min="7" max="7" width="11.7109375" style="3" customWidth="1"/>
    <col min="8" max="8" width="5.421875" style="3" customWidth="1"/>
    <col min="9" max="16384" width="9.140625" style="3" customWidth="1"/>
  </cols>
  <sheetData>
    <row r="3" ht="15.75">
      <c r="B3" s="23" t="s">
        <v>76</v>
      </c>
    </row>
    <row r="4" ht="12.75">
      <c r="B4" s="15" t="s">
        <v>259</v>
      </c>
    </row>
    <row r="5" ht="12.75">
      <c r="B5" s="61" t="s">
        <v>202</v>
      </c>
    </row>
    <row r="7" ht="12.75">
      <c r="B7" s="6" t="s">
        <v>213</v>
      </c>
    </row>
    <row r="8" ht="12.75">
      <c r="B8" s="6" t="s">
        <v>265</v>
      </c>
    </row>
    <row r="10" spans="4:6" ht="12.75">
      <c r="D10" s="6" t="s">
        <v>64</v>
      </c>
      <c r="F10" s="3" t="s">
        <v>58</v>
      </c>
    </row>
    <row r="11" spans="3:6" ht="12.75">
      <c r="C11" s="4" t="s">
        <v>53</v>
      </c>
      <c r="D11" s="4" t="s">
        <v>52</v>
      </c>
      <c r="E11" s="4" t="s">
        <v>54</v>
      </c>
      <c r="F11" s="4" t="s">
        <v>59</v>
      </c>
    </row>
    <row r="12" spans="3:7" ht="12.75">
      <c r="C12" s="4" t="s">
        <v>57</v>
      </c>
      <c r="D12" s="4" t="s">
        <v>56</v>
      </c>
      <c r="E12" s="4" t="s">
        <v>55</v>
      </c>
      <c r="F12" s="4" t="s">
        <v>60</v>
      </c>
      <c r="G12" s="4" t="s">
        <v>61</v>
      </c>
    </row>
    <row r="13" spans="3:7" ht="12.75">
      <c r="C13" s="21" t="s">
        <v>74</v>
      </c>
      <c r="D13" s="21" t="s">
        <v>74</v>
      </c>
      <c r="E13" s="21" t="s">
        <v>74</v>
      </c>
      <c r="F13" s="21" t="s">
        <v>74</v>
      </c>
      <c r="G13" s="21" t="s">
        <v>74</v>
      </c>
    </row>
    <row r="15" spans="2:7" ht="12.75">
      <c r="B15" s="6" t="s">
        <v>225</v>
      </c>
      <c r="C15" s="3">
        <v>80064</v>
      </c>
      <c r="D15" s="3">
        <v>3486</v>
      </c>
      <c r="E15" s="3">
        <v>691</v>
      </c>
      <c r="F15" s="3">
        <f>+'Balance Sheet'!E56</f>
        <v>27390</v>
      </c>
      <c r="G15" s="3">
        <f>SUM(C15:F15)</f>
        <v>111631</v>
      </c>
    </row>
    <row r="17" spans="2:7" ht="12.75">
      <c r="B17" s="6" t="s">
        <v>205</v>
      </c>
      <c r="C17" s="4" t="s">
        <v>63</v>
      </c>
      <c r="D17" s="4" t="s">
        <v>63</v>
      </c>
      <c r="E17" s="4" t="s">
        <v>63</v>
      </c>
      <c r="F17" s="3">
        <f>+'Income Statement'!F38</f>
        <v>5549</v>
      </c>
      <c r="G17" s="3">
        <f>+F17</f>
        <v>5549</v>
      </c>
    </row>
    <row r="18" spans="2:7" ht="12.75">
      <c r="B18" s="6" t="s">
        <v>226</v>
      </c>
      <c r="C18" s="4" t="s">
        <v>63</v>
      </c>
      <c r="D18" s="4" t="s">
        <v>63</v>
      </c>
      <c r="E18" s="4" t="s">
        <v>63</v>
      </c>
      <c r="F18" s="21">
        <v>-4323</v>
      </c>
      <c r="G18" s="4">
        <f>+F18</f>
        <v>-4323</v>
      </c>
    </row>
    <row r="20" spans="2:7" ht="20.25" customHeight="1" thickBot="1">
      <c r="B20" s="6" t="s">
        <v>266</v>
      </c>
      <c r="C20" s="8">
        <f>SUM(C15:C19)</f>
        <v>80064</v>
      </c>
      <c r="D20" s="8">
        <f>SUM(D15:D19)</f>
        <v>3486</v>
      </c>
      <c r="E20" s="8">
        <f>SUM(E15:E19)</f>
        <v>691</v>
      </c>
      <c r="F20" s="8">
        <f>SUM(F15:F19)</f>
        <v>28616</v>
      </c>
      <c r="G20" s="8">
        <f>SUM(G15:G19)</f>
        <v>112857</v>
      </c>
    </row>
    <row r="21" ht="13.5" thickTop="1"/>
    <row r="24" spans="2:7" ht="12.75">
      <c r="B24" s="6" t="s">
        <v>62</v>
      </c>
      <c r="C24" s="3">
        <v>80064</v>
      </c>
      <c r="D24" s="3">
        <v>3486</v>
      </c>
      <c r="E24" s="3">
        <v>691</v>
      </c>
      <c r="F24" s="3">
        <v>20796</v>
      </c>
      <c r="G24" s="3">
        <f>SUM(C24:F24)</f>
        <v>105037</v>
      </c>
    </row>
    <row r="26" spans="2:7" ht="12.75">
      <c r="B26" s="6" t="s">
        <v>205</v>
      </c>
      <c r="C26" s="21" t="s">
        <v>63</v>
      </c>
      <c r="D26" s="21" t="s">
        <v>63</v>
      </c>
      <c r="E26" s="21" t="s">
        <v>63</v>
      </c>
      <c r="F26" s="3">
        <f>+'Income Statement'!G38</f>
        <v>5793</v>
      </c>
      <c r="G26" s="3">
        <f>SUM(F26)</f>
        <v>5793</v>
      </c>
    </row>
    <row r="27" spans="2:7" ht="16.5" customHeight="1">
      <c r="B27" s="6" t="s">
        <v>226</v>
      </c>
      <c r="C27" s="69" t="s">
        <v>63</v>
      </c>
      <c r="D27" s="69" t="s">
        <v>63</v>
      </c>
      <c r="E27" s="69" t="s">
        <v>63</v>
      </c>
      <c r="F27" s="69">
        <v>-2882</v>
      </c>
      <c r="G27" s="69">
        <f>+F27</f>
        <v>-2882</v>
      </c>
    </row>
    <row r="28" spans="2:7" ht="12.75" customHeight="1">
      <c r="B28" s="6"/>
      <c r="C28" s="68"/>
      <c r="D28" s="68"/>
      <c r="E28" s="68"/>
      <c r="F28" s="67"/>
      <c r="G28" s="7"/>
    </row>
    <row r="29" spans="2:7" ht="20.25" customHeight="1" thickBot="1">
      <c r="B29" s="6" t="s">
        <v>276</v>
      </c>
      <c r="C29" s="8">
        <f>SUM(C24:C28)</f>
        <v>80064</v>
      </c>
      <c r="D29" s="8">
        <f>SUM(D24:D28)</f>
        <v>3486</v>
      </c>
      <c r="E29" s="8">
        <f>SUM(E24:E28)</f>
        <v>691</v>
      </c>
      <c r="F29" s="8">
        <f>SUM(F24:F28)</f>
        <v>23707</v>
      </c>
      <c r="G29" s="8">
        <f>SUM(G24:G28)</f>
        <v>107948</v>
      </c>
    </row>
    <row r="30" spans="5:6" ht="13.5" thickTop="1">
      <c r="E30" s="21"/>
      <c r="F30" s="21"/>
    </row>
    <row r="31" spans="1:7" ht="18" customHeight="1">
      <c r="A31" s="7"/>
      <c r="B31" s="67"/>
      <c r="C31" s="7"/>
      <c r="D31" s="7"/>
      <c r="E31" s="7"/>
      <c r="F31" s="7"/>
      <c r="G31" s="7"/>
    </row>
    <row r="32" spans="1:7" ht="12.75">
      <c r="A32" s="7"/>
      <c r="B32" s="67"/>
      <c r="C32" s="7"/>
      <c r="D32" s="7"/>
      <c r="E32" s="7"/>
      <c r="F32" s="7"/>
      <c r="G32" s="7"/>
    </row>
    <row r="34" spans="2:5" ht="12.75">
      <c r="B34" s="24" t="s">
        <v>103</v>
      </c>
      <c r="C34" s="24"/>
      <c r="D34" s="24"/>
      <c r="E34" s="24"/>
    </row>
    <row r="35" spans="2:5" ht="12.75">
      <c r="B35" s="24" t="s">
        <v>227</v>
      </c>
      <c r="C35" s="24"/>
      <c r="D35" s="24"/>
      <c r="E35" s="24"/>
    </row>
  </sheetData>
  <printOptions/>
  <pageMargins left="0.75" right="0.75" top="1" bottom="1" header="0.5" footer="0.5"/>
  <pageSetup fitToHeight="1" fitToWidth="1" horizontalDpi="300" verticalDpi="3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B2:G71"/>
  <sheetViews>
    <sheetView workbookViewId="0" topLeftCell="A65">
      <selection activeCell="A2" sqref="A2:E71"/>
    </sheetView>
  </sheetViews>
  <sheetFormatPr defaultColWidth="9.140625" defaultRowHeight="12.75"/>
  <cols>
    <col min="1" max="1" width="4.28125" style="9" customWidth="1"/>
    <col min="2" max="2" width="64.00390625" style="9" bestFit="1" customWidth="1"/>
    <col min="3" max="3" width="12.140625" style="9" customWidth="1"/>
    <col min="4" max="4" width="5.28125" style="9" customWidth="1"/>
    <col min="5" max="5" width="12.7109375" style="9" customWidth="1"/>
    <col min="6" max="16384" width="9.140625" style="9" customWidth="1"/>
  </cols>
  <sheetData>
    <row r="2" ht="15.75">
      <c r="B2" s="23" t="s">
        <v>76</v>
      </c>
    </row>
    <row r="3" ht="12.75">
      <c r="B3" s="15" t="s">
        <v>259</v>
      </c>
    </row>
    <row r="4" ht="12.75">
      <c r="B4" s="61" t="s">
        <v>202</v>
      </c>
    </row>
    <row r="6" ht="12.75">
      <c r="B6" s="9" t="s">
        <v>214</v>
      </c>
    </row>
    <row r="7" ht="12.75">
      <c r="B7" s="9" t="s">
        <v>265</v>
      </c>
    </row>
    <row r="9" spans="3:5" ht="12.75">
      <c r="C9" s="27" t="s">
        <v>2</v>
      </c>
      <c r="D9" s="10"/>
      <c r="E9" s="10" t="s">
        <v>203</v>
      </c>
    </row>
    <row r="10" spans="3:5" ht="12.75">
      <c r="C10" s="10" t="s">
        <v>4</v>
      </c>
      <c r="D10" s="10"/>
      <c r="E10" s="10" t="s">
        <v>229</v>
      </c>
    </row>
    <row r="11" spans="3:5" ht="12.75">
      <c r="C11" s="10" t="s">
        <v>86</v>
      </c>
      <c r="D11" s="10"/>
      <c r="E11" s="10" t="s">
        <v>86</v>
      </c>
    </row>
    <row r="12" spans="3:5" ht="12.75">
      <c r="C12" s="10" t="s">
        <v>261</v>
      </c>
      <c r="D12" s="10"/>
      <c r="E12" s="10" t="s">
        <v>262</v>
      </c>
    </row>
    <row r="13" spans="3:5" ht="12.75">
      <c r="C13" s="10" t="s">
        <v>74</v>
      </c>
      <c r="D13" s="10"/>
      <c r="E13" s="10" t="s">
        <v>74</v>
      </c>
    </row>
    <row r="15" ht="12.75">
      <c r="B15" s="9" t="s">
        <v>35</v>
      </c>
    </row>
    <row r="17" spans="2:5" ht="12.75">
      <c r="B17" s="9" t="s">
        <v>65</v>
      </c>
      <c r="C17" s="9">
        <f>+'Income Statement'!F38</f>
        <v>5549</v>
      </c>
      <c r="E17" s="9">
        <v>5793</v>
      </c>
    </row>
    <row r="19" ht="12.75">
      <c r="B19" s="9" t="s">
        <v>66</v>
      </c>
    </row>
    <row r="20" spans="2:5" ht="12.75">
      <c r="B20" s="9" t="s">
        <v>36</v>
      </c>
      <c r="C20" s="9">
        <v>3199</v>
      </c>
      <c r="E20" s="9">
        <v>3083</v>
      </c>
    </row>
    <row r="21" spans="2:5" ht="12.75">
      <c r="B21" s="9" t="s">
        <v>37</v>
      </c>
      <c r="C21" s="9">
        <v>-217</v>
      </c>
      <c r="E21" s="9">
        <v>-68</v>
      </c>
    </row>
    <row r="22" spans="2:5" ht="12.75">
      <c r="B22" s="9" t="s">
        <v>199</v>
      </c>
      <c r="C22" s="9">
        <v>9</v>
      </c>
      <c r="E22" s="77">
        <v>0</v>
      </c>
    </row>
    <row r="23" spans="2:5" ht="12.75">
      <c r="B23" s="9" t="s">
        <v>242</v>
      </c>
      <c r="C23" s="9">
        <v>51</v>
      </c>
      <c r="E23" s="77">
        <v>0</v>
      </c>
    </row>
    <row r="24" spans="2:5" ht="12.75">
      <c r="B24" s="9" t="s">
        <v>277</v>
      </c>
      <c r="C24" s="9">
        <v>-1423</v>
      </c>
      <c r="E24" s="9">
        <v>94</v>
      </c>
    </row>
    <row r="25" spans="2:5" ht="12.75">
      <c r="B25" s="9" t="s">
        <v>39</v>
      </c>
      <c r="C25" s="9">
        <v>-286</v>
      </c>
      <c r="E25" s="9">
        <v>-506</v>
      </c>
    </row>
    <row r="26" spans="2:5" ht="12.75">
      <c r="B26" s="9" t="s">
        <v>100</v>
      </c>
      <c r="C26" s="9">
        <v>12</v>
      </c>
      <c r="E26" s="9">
        <v>134</v>
      </c>
    </row>
    <row r="27" spans="2:5" ht="12.75">
      <c r="B27" s="9" t="s">
        <v>38</v>
      </c>
      <c r="C27" s="9">
        <v>-241</v>
      </c>
      <c r="E27" s="9">
        <v>-122</v>
      </c>
    </row>
    <row r="28" spans="2:5" ht="12.75">
      <c r="B28" s="9" t="s">
        <v>230</v>
      </c>
      <c r="C28" s="77">
        <v>0</v>
      </c>
      <c r="E28" s="9">
        <v>188</v>
      </c>
    </row>
    <row r="29" spans="2:5" ht="12.75">
      <c r="B29" s="9" t="s">
        <v>267</v>
      </c>
      <c r="C29" s="77">
        <v>0</v>
      </c>
      <c r="E29" s="9">
        <v>-3000</v>
      </c>
    </row>
    <row r="30" spans="2:5" ht="12.75">
      <c r="B30" s="9" t="s">
        <v>5</v>
      </c>
      <c r="C30" s="9">
        <v>1439</v>
      </c>
      <c r="E30" s="9">
        <v>1355</v>
      </c>
    </row>
    <row r="31" spans="2:5" ht="12.75">
      <c r="B31" s="9" t="s">
        <v>72</v>
      </c>
      <c r="C31" s="9">
        <v>-21</v>
      </c>
      <c r="E31" s="12">
        <v>-214</v>
      </c>
    </row>
    <row r="32" spans="2:5" ht="12.75">
      <c r="B32" s="9" t="s">
        <v>40</v>
      </c>
      <c r="C32" s="11">
        <f>SUM(C17:C31)</f>
        <v>8071</v>
      </c>
      <c r="E32" s="11">
        <f>SUM(E17:E31)</f>
        <v>6737</v>
      </c>
    </row>
    <row r="33" ht="12.75">
      <c r="E33" s="14"/>
    </row>
    <row r="34" spans="2:5" ht="12.75">
      <c r="B34" s="9" t="s">
        <v>78</v>
      </c>
      <c r="E34" s="14"/>
    </row>
    <row r="35" spans="2:5" ht="12.75">
      <c r="B35" s="9" t="s">
        <v>79</v>
      </c>
      <c r="C35" s="9">
        <v>-9444</v>
      </c>
      <c r="E35" s="14">
        <v>1324</v>
      </c>
    </row>
    <row r="36" spans="2:5" ht="12.75">
      <c r="B36" s="9" t="s">
        <v>80</v>
      </c>
      <c r="C36" s="12">
        <v>2647</v>
      </c>
      <c r="E36" s="14">
        <v>868</v>
      </c>
    </row>
    <row r="37" spans="2:5" ht="18.75" customHeight="1">
      <c r="B37" s="9" t="s">
        <v>41</v>
      </c>
      <c r="C37" s="9">
        <f>SUM(C32:C36)</f>
        <v>1274</v>
      </c>
      <c r="E37" s="11">
        <f>SUM(E32:E36)</f>
        <v>8929</v>
      </c>
    </row>
    <row r="38" ht="12.75">
      <c r="E38" s="14"/>
    </row>
    <row r="39" spans="2:5" ht="12.75">
      <c r="B39" s="9" t="s">
        <v>42</v>
      </c>
      <c r="C39" s="9">
        <v>-1300</v>
      </c>
      <c r="E39" s="14">
        <v>-807</v>
      </c>
    </row>
    <row r="40" spans="2:5" ht="12.75">
      <c r="B40" s="9" t="s">
        <v>204</v>
      </c>
      <c r="C40" s="62">
        <v>182</v>
      </c>
      <c r="E40" s="76">
        <v>0</v>
      </c>
    </row>
    <row r="41" spans="2:5" ht="12.75">
      <c r="B41" s="9" t="s">
        <v>43</v>
      </c>
      <c r="C41" s="9">
        <v>303</v>
      </c>
      <c r="E41" s="14">
        <v>505</v>
      </c>
    </row>
    <row r="42" spans="2:5" ht="12.75">
      <c r="B42" s="9" t="s">
        <v>44</v>
      </c>
      <c r="C42" s="9">
        <v>-22</v>
      </c>
      <c r="E42" s="14">
        <v>-147</v>
      </c>
    </row>
    <row r="43" spans="2:5" ht="12.75">
      <c r="B43" s="9" t="s">
        <v>45</v>
      </c>
      <c r="C43" s="9">
        <v>185</v>
      </c>
      <c r="E43" s="14">
        <v>100</v>
      </c>
    </row>
    <row r="44" spans="2:5" ht="19.5" customHeight="1">
      <c r="B44" s="9" t="s">
        <v>87</v>
      </c>
      <c r="C44" s="13">
        <f>SUM(C37:C43)</f>
        <v>622</v>
      </c>
      <c r="E44" s="13">
        <f>SUM(E37:E43)</f>
        <v>8580</v>
      </c>
    </row>
    <row r="45" ht="12.75">
      <c r="E45" s="14"/>
    </row>
    <row r="46" ht="12.75">
      <c r="E46" s="14"/>
    </row>
    <row r="47" spans="2:5" ht="12.75">
      <c r="B47" s="9" t="s">
        <v>46</v>
      </c>
      <c r="E47" s="14"/>
    </row>
    <row r="48" spans="2:5" ht="12.75">
      <c r="B48" s="9" t="s">
        <v>47</v>
      </c>
      <c r="C48" s="9">
        <v>-2239</v>
      </c>
      <c r="E48" s="14">
        <v>-963</v>
      </c>
    </row>
    <row r="49" spans="2:5" ht="12.75">
      <c r="B49" s="9" t="s">
        <v>67</v>
      </c>
      <c r="C49" s="9">
        <v>291</v>
      </c>
      <c r="E49" s="14">
        <v>66</v>
      </c>
    </row>
    <row r="50" spans="2:5" ht="12.75">
      <c r="B50" s="9" t="s">
        <v>208</v>
      </c>
      <c r="C50" s="9">
        <v>30</v>
      </c>
      <c r="E50" s="63" t="s">
        <v>63</v>
      </c>
    </row>
    <row r="51" spans="2:5" ht="12.75">
      <c r="B51" s="9" t="s">
        <v>48</v>
      </c>
      <c r="C51" s="9">
        <v>-5489</v>
      </c>
      <c r="E51" s="14">
        <v>-3460</v>
      </c>
    </row>
    <row r="52" spans="2:5" ht="12.75">
      <c r="B52" s="9" t="s">
        <v>49</v>
      </c>
      <c r="C52" s="14">
        <v>4786</v>
      </c>
      <c r="E52" s="14">
        <v>3312</v>
      </c>
    </row>
    <row r="53" spans="2:5" ht="18" customHeight="1">
      <c r="B53" s="9" t="s">
        <v>88</v>
      </c>
      <c r="C53" s="13">
        <f>SUM(C48:C52)</f>
        <v>-2621</v>
      </c>
      <c r="E53" s="13">
        <f>SUM(E48:E52)</f>
        <v>-1045</v>
      </c>
    </row>
    <row r="54" ht="12.75">
      <c r="E54" s="14"/>
    </row>
    <row r="55" ht="12.75">
      <c r="E55" s="14"/>
    </row>
    <row r="56" spans="2:5" ht="12.75">
      <c r="B56" s="9" t="s">
        <v>50</v>
      </c>
      <c r="E56" s="14"/>
    </row>
    <row r="57" spans="2:5" ht="12.75">
      <c r="B57" s="9" t="s">
        <v>210</v>
      </c>
      <c r="C57" s="9">
        <v>-6000</v>
      </c>
      <c r="E57" s="14">
        <v>-1000</v>
      </c>
    </row>
    <row r="58" spans="2:5" ht="12.75">
      <c r="B58" s="9" t="s">
        <v>51</v>
      </c>
      <c r="C58" s="9">
        <v>0</v>
      </c>
      <c r="E58" s="14">
        <v>0</v>
      </c>
    </row>
    <row r="59" spans="2:5" ht="18" customHeight="1">
      <c r="B59" s="9" t="s">
        <v>89</v>
      </c>
      <c r="C59" s="13">
        <f>+C58+C57</f>
        <v>-6000</v>
      </c>
      <c r="E59" s="13">
        <f>+E58+E57</f>
        <v>-1000</v>
      </c>
    </row>
    <row r="60" ht="12.75">
      <c r="E60" s="14"/>
    </row>
    <row r="61" ht="12.75">
      <c r="E61" s="14"/>
    </row>
    <row r="62" spans="2:5" ht="12.75">
      <c r="B62" s="9" t="s">
        <v>280</v>
      </c>
      <c r="C62" s="9">
        <f>+C59+C53+C44</f>
        <v>-7999</v>
      </c>
      <c r="E62" s="9">
        <f>+E59+E53+E44</f>
        <v>6535</v>
      </c>
    </row>
    <row r="63" ht="12.75">
      <c r="E63" s="14"/>
    </row>
    <row r="64" spans="2:5" ht="12.75">
      <c r="B64" s="9" t="s">
        <v>91</v>
      </c>
      <c r="C64" s="9">
        <v>31406</v>
      </c>
      <c r="E64" s="14">
        <v>32657</v>
      </c>
    </row>
    <row r="65" ht="12.75">
      <c r="E65" s="14"/>
    </row>
    <row r="66" spans="2:5" ht="15" customHeight="1">
      <c r="B66" s="9" t="s">
        <v>231</v>
      </c>
      <c r="C66" s="13">
        <f>+C64+C62</f>
        <v>23407</v>
      </c>
      <c r="E66" s="13">
        <f>+E64+E62</f>
        <v>39192</v>
      </c>
    </row>
    <row r="67" ht="12.75">
      <c r="E67" s="14"/>
    </row>
    <row r="68" ht="12.75">
      <c r="E68" s="14"/>
    </row>
    <row r="69" spans="2:7" ht="19.5">
      <c r="B69" s="30"/>
      <c r="C69" s="29"/>
      <c r="D69" s="3"/>
      <c r="E69" s="3"/>
      <c r="F69" s="3"/>
      <c r="G69" s="3"/>
    </row>
    <row r="70" spans="2:6" ht="12.75">
      <c r="B70" s="24" t="s">
        <v>104</v>
      </c>
      <c r="C70" s="24"/>
      <c r="D70" s="24"/>
      <c r="E70" s="24"/>
      <c r="F70" s="24"/>
    </row>
    <row r="71" spans="2:6" ht="12.75">
      <c r="B71" s="24" t="s">
        <v>228</v>
      </c>
      <c r="C71" s="24"/>
      <c r="D71" s="24"/>
      <c r="E71" s="24"/>
      <c r="F71" s="24"/>
    </row>
  </sheetData>
  <printOptions/>
  <pageMargins left="0.75" right="0.75" top="0.75" bottom="0.5" header="0.5" footer="0.5"/>
  <pageSetup fitToHeight="1" fitToWidth="1" horizontalDpi="300" verticalDpi="3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3:N198"/>
  <sheetViews>
    <sheetView tabSelected="1" workbookViewId="0" topLeftCell="A106">
      <selection activeCell="F108" sqref="F108"/>
    </sheetView>
  </sheetViews>
  <sheetFormatPr defaultColWidth="9.140625" defaultRowHeight="12.75"/>
  <cols>
    <col min="1" max="1" width="4.140625" style="33" customWidth="1"/>
    <col min="2" max="2" width="3.140625" style="33" customWidth="1"/>
    <col min="3" max="3" width="3.8515625" style="33" customWidth="1"/>
    <col min="4" max="4" width="3.140625" style="33" customWidth="1"/>
    <col min="5" max="5" width="10.28125" style="33" customWidth="1"/>
    <col min="6" max="6" width="16.00390625" style="33" customWidth="1"/>
    <col min="7" max="7" width="1.57421875" style="33" customWidth="1"/>
    <col min="8" max="8" width="15.140625" style="33" customWidth="1"/>
    <col min="9" max="9" width="1.421875" style="33" customWidth="1"/>
    <col min="10" max="10" width="12.140625" style="33" customWidth="1"/>
    <col min="11" max="11" width="1.57421875" style="33" customWidth="1"/>
    <col min="12" max="12" width="11.421875" style="33" customWidth="1"/>
    <col min="13" max="13" width="1.57421875" style="33" customWidth="1"/>
    <col min="14" max="14" width="13.57421875" style="33" customWidth="1"/>
    <col min="15" max="16384" width="9.140625" style="33" customWidth="1"/>
  </cols>
  <sheetData>
    <row r="1" ht="15"/>
    <row r="2" ht="15"/>
    <row r="3" spans="1:14" ht="15">
      <c r="A3" s="87" t="s">
        <v>105</v>
      </c>
      <c r="B3" s="87"/>
      <c r="C3" s="87"/>
      <c r="D3" s="87"/>
      <c r="E3" s="87"/>
      <c r="F3" s="87"/>
      <c r="G3" s="87"/>
      <c r="H3" s="87"/>
      <c r="I3" s="87"/>
      <c r="J3" s="87"/>
      <c r="K3" s="87"/>
      <c r="L3" s="87"/>
      <c r="M3" s="87"/>
      <c r="N3" s="88"/>
    </row>
    <row r="4" spans="1:14" ht="15">
      <c r="A4" s="89" t="s">
        <v>106</v>
      </c>
      <c r="B4" s="90"/>
      <c r="C4" s="90"/>
      <c r="D4" s="90"/>
      <c r="E4" s="90"/>
      <c r="F4" s="90"/>
      <c r="G4" s="90"/>
      <c r="H4" s="90"/>
      <c r="I4" s="90"/>
      <c r="J4" s="90"/>
      <c r="K4" s="90"/>
      <c r="L4" s="90"/>
      <c r="M4" s="90"/>
      <c r="N4" s="88"/>
    </row>
    <row r="5" ht="15"/>
    <row r="6" spans="2:3" ht="15">
      <c r="B6" s="83" t="s">
        <v>107</v>
      </c>
      <c r="C6" s="83"/>
    </row>
    <row r="7" ht="15"/>
    <row r="8" spans="2:9" ht="15">
      <c r="B8" s="34" t="s">
        <v>108</v>
      </c>
      <c r="C8" s="82" t="s">
        <v>249</v>
      </c>
      <c r="D8" s="82"/>
      <c r="E8" s="82"/>
      <c r="F8" s="82"/>
      <c r="G8" s="82"/>
      <c r="H8" s="82"/>
      <c r="I8" s="35"/>
    </row>
    <row r="9" spans="3:14" ht="59.25" customHeight="1">
      <c r="C9" s="84" t="s">
        <v>286</v>
      </c>
      <c r="D9" s="84"/>
      <c r="E9" s="84"/>
      <c r="F9" s="84"/>
      <c r="G9" s="84"/>
      <c r="H9" s="84"/>
      <c r="I9" s="84"/>
      <c r="J9" s="84"/>
      <c r="K9" s="84"/>
      <c r="L9" s="84"/>
      <c r="M9" s="84"/>
      <c r="N9" s="84"/>
    </row>
    <row r="10" ht="15"/>
    <row r="11" spans="2:14" ht="15">
      <c r="B11" s="36" t="s">
        <v>109</v>
      </c>
      <c r="C11" s="92" t="s">
        <v>248</v>
      </c>
      <c r="D11" s="85"/>
      <c r="E11" s="85"/>
      <c r="F11" s="85"/>
      <c r="G11" s="85"/>
      <c r="H11" s="85"/>
      <c r="I11" s="85"/>
      <c r="J11" s="85"/>
      <c r="K11" s="85"/>
      <c r="L11" s="85"/>
      <c r="M11" s="85"/>
      <c r="N11" s="85"/>
    </row>
    <row r="12" spans="3:14" ht="30.75" customHeight="1">
      <c r="C12" s="84" t="s">
        <v>232</v>
      </c>
      <c r="D12" s="84"/>
      <c r="E12" s="84"/>
      <c r="F12" s="84"/>
      <c r="G12" s="84"/>
      <c r="H12" s="84"/>
      <c r="I12" s="84"/>
      <c r="J12" s="84"/>
      <c r="K12" s="84"/>
      <c r="L12" s="84"/>
      <c r="M12" s="84"/>
      <c r="N12" s="84"/>
    </row>
    <row r="13" ht="15"/>
    <row r="14" spans="2:14" ht="15">
      <c r="B14" s="36" t="s">
        <v>110</v>
      </c>
      <c r="C14" s="82" t="s">
        <v>111</v>
      </c>
      <c r="D14" s="85"/>
      <c r="E14" s="85"/>
      <c r="F14" s="85"/>
      <c r="G14" s="85"/>
      <c r="H14" s="85"/>
      <c r="I14" s="85"/>
      <c r="J14" s="85"/>
      <c r="K14" s="85"/>
      <c r="L14" s="85"/>
      <c r="M14" s="85"/>
      <c r="N14" s="85"/>
    </row>
    <row r="15" spans="3:14" ht="17.25" customHeight="1">
      <c r="C15" s="91" t="s">
        <v>112</v>
      </c>
      <c r="D15" s="91"/>
      <c r="E15" s="91"/>
      <c r="F15" s="91"/>
      <c r="G15" s="91"/>
      <c r="H15" s="91"/>
      <c r="I15" s="91"/>
      <c r="J15" s="91"/>
      <c r="K15" s="91"/>
      <c r="L15" s="91"/>
      <c r="M15" s="91"/>
      <c r="N15" s="91"/>
    </row>
    <row r="16" ht="15"/>
    <row r="17" spans="2:14" ht="15">
      <c r="B17" s="36" t="s">
        <v>113</v>
      </c>
      <c r="C17" s="82" t="s">
        <v>114</v>
      </c>
      <c r="D17" s="82"/>
      <c r="E17" s="82"/>
      <c r="F17" s="82"/>
      <c r="G17" s="82"/>
      <c r="H17" s="82"/>
      <c r="I17" s="82"/>
      <c r="J17" s="82"/>
      <c r="K17" s="82"/>
      <c r="L17" s="82"/>
      <c r="M17" s="82"/>
      <c r="N17" s="82"/>
    </row>
    <row r="18" spans="3:14" ht="29.25" customHeight="1">
      <c r="C18" s="84" t="s">
        <v>115</v>
      </c>
      <c r="D18" s="84"/>
      <c r="E18" s="84"/>
      <c r="F18" s="84"/>
      <c r="G18" s="84"/>
      <c r="H18" s="84"/>
      <c r="I18" s="84"/>
      <c r="J18" s="84"/>
      <c r="K18" s="84"/>
      <c r="L18" s="84"/>
      <c r="M18" s="84"/>
      <c r="N18" s="84"/>
    </row>
    <row r="19" ht="15"/>
    <row r="20" spans="2:14" ht="15">
      <c r="B20" s="36" t="s">
        <v>116</v>
      </c>
      <c r="C20" s="82" t="s">
        <v>254</v>
      </c>
      <c r="D20" s="82"/>
      <c r="E20" s="82"/>
      <c r="F20" s="82"/>
      <c r="G20" s="82"/>
      <c r="H20" s="82"/>
      <c r="I20" s="82"/>
      <c r="J20" s="82"/>
      <c r="K20" s="82"/>
      <c r="L20" s="82"/>
      <c r="M20" s="82"/>
      <c r="N20" s="82"/>
    </row>
    <row r="21" spans="3:14" ht="30" customHeight="1">
      <c r="C21" s="84" t="s">
        <v>117</v>
      </c>
      <c r="D21" s="84"/>
      <c r="E21" s="84"/>
      <c r="F21" s="84"/>
      <c r="G21" s="84"/>
      <c r="H21" s="84"/>
      <c r="I21" s="84"/>
      <c r="J21" s="84"/>
      <c r="K21" s="84"/>
      <c r="L21" s="84"/>
      <c r="M21" s="84"/>
      <c r="N21" s="84"/>
    </row>
    <row r="22" ht="15"/>
    <row r="23" spans="2:14" ht="15">
      <c r="B23" s="36" t="s">
        <v>118</v>
      </c>
      <c r="C23" s="82" t="s">
        <v>255</v>
      </c>
      <c r="D23" s="82"/>
      <c r="E23" s="82"/>
      <c r="F23" s="82"/>
      <c r="G23" s="82"/>
      <c r="H23" s="82"/>
      <c r="I23" s="82"/>
      <c r="J23" s="82"/>
      <c r="K23" s="82"/>
      <c r="L23" s="82"/>
      <c r="M23" s="82"/>
      <c r="N23" s="82"/>
    </row>
    <row r="24" spans="3:14" ht="31.5" customHeight="1">
      <c r="C24" s="84" t="s">
        <v>119</v>
      </c>
      <c r="D24" s="84"/>
      <c r="E24" s="84"/>
      <c r="F24" s="84"/>
      <c r="G24" s="84"/>
      <c r="H24" s="84"/>
      <c r="I24" s="84"/>
      <c r="J24" s="84"/>
      <c r="K24" s="84"/>
      <c r="L24" s="84"/>
      <c r="M24" s="84"/>
      <c r="N24" s="84"/>
    </row>
    <row r="25" ht="15"/>
    <row r="26" spans="2:14" ht="15">
      <c r="B26" s="36" t="s">
        <v>120</v>
      </c>
      <c r="C26" s="82" t="s">
        <v>121</v>
      </c>
      <c r="D26" s="82"/>
      <c r="E26" s="82"/>
      <c r="F26" s="82"/>
      <c r="G26" s="82"/>
      <c r="H26" s="82"/>
      <c r="I26" s="82"/>
      <c r="J26" s="82"/>
      <c r="K26" s="82"/>
      <c r="L26" s="82"/>
      <c r="M26" s="82"/>
      <c r="N26" s="82"/>
    </row>
    <row r="27" spans="3:14" ht="18.75" customHeight="1">
      <c r="C27" s="84" t="s">
        <v>233</v>
      </c>
      <c r="D27" s="84"/>
      <c r="E27" s="84"/>
      <c r="F27" s="84"/>
      <c r="G27" s="84"/>
      <c r="H27" s="84"/>
      <c r="I27" s="84"/>
      <c r="J27" s="84"/>
      <c r="K27" s="84"/>
      <c r="L27" s="84"/>
      <c r="M27" s="84"/>
      <c r="N27" s="84"/>
    </row>
    <row r="28" spans="3:14" ht="46.5" customHeight="1">
      <c r="C28" s="84" t="s">
        <v>268</v>
      </c>
      <c r="D28" s="84"/>
      <c r="E28" s="84"/>
      <c r="F28" s="84"/>
      <c r="G28" s="84"/>
      <c r="H28" s="84"/>
      <c r="I28" s="84"/>
      <c r="J28" s="84"/>
      <c r="K28" s="84"/>
      <c r="L28" s="84"/>
      <c r="M28" s="84"/>
      <c r="N28" s="84"/>
    </row>
    <row r="29" ht="15"/>
    <row r="30" spans="2:14" ht="15">
      <c r="B30" s="36" t="s">
        <v>122</v>
      </c>
      <c r="C30" s="82" t="s">
        <v>195</v>
      </c>
      <c r="D30" s="82"/>
      <c r="E30" s="82"/>
      <c r="F30" s="82"/>
      <c r="G30" s="82"/>
      <c r="H30" s="82"/>
      <c r="I30" s="82"/>
      <c r="J30" s="82"/>
      <c r="K30" s="82"/>
      <c r="L30" s="82"/>
      <c r="M30" s="82"/>
      <c r="N30" s="82"/>
    </row>
    <row r="31" spans="3:13" ht="15" customHeight="1">
      <c r="C31" s="84" t="s">
        <v>124</v>
      </c>
      <c r="D31" s="84"/>
      <c r="E31" s="84"/>
      <c r="F31" s="84"/>
      <c r="G31" s="84"/>
      <c r="H31" s="84"/>
      <c r="I31" s="84"/>
      <c r="J31" s="84"/>
      <c r="K31" s="84"/>
      <c r="L31" s="84"/>
      <c r="M31" s="84"/>
    </row>
    <row r="32" ht="15"/>
    <row r="33" spans="2:14" ht="15">
      <c r="B33" s="36" t="s">
        <v>126</v>
      </c>
      <c r="C33" s="86" t="s">
        <v>250</v>
      </c>
      <c r="D33" s="86"/>
      <c r="E33" s="86"/>
      <c r="F33" s="86"/>
      <c r="G33" s="86"/>
      <c r="H33" s="86"/>
      <c r="I33" s="86"/>
      <c r="J33" s="86"/>
      <c r="K33" s="86"/>
      <c r="L33" s="86"/>
      <c r="M33" s="86"/>
      <c r="N33" s="86"/>
    </row>
    <row r="34" ht="15"/>
    <row r="35" spans="6:14" ht="72.75" customHeight="1">
      <c r="F35" s="72" t="s">
        <v>209</v>
      </c>
      <c r="G35" s="38"/>
      <c r="H35" s="38" t="s">
        <v>127</v>
      </c>
      <c r="I35" s="39"/>
      <c r="J35" s="72" t="s">
        <v>222</v>
      </c>
      <c r="K35" s="37"/>
      <c r="L35" s="38" t="s">
        <v>128</v>
      </c>
      <c r="M35" s="40"/>
      <c r="N35" s="38" t="s">
        <v>241</v>
      </c>
    </row>
    <row r="36" spans="6:14" ht="15">
      <c r="F36" s="39" t="s">
        <v>74</v>
      </c>
      <c r="H36" s="39" t="s">
        <v>74</v>
      </c>
      <c r="J36" s="39" t="s">
        <v>74</v>
      </c>
      <c r="K36" s="37"/>
      <c r="L36" s="39" t="s">
        <v>74</v>
      </c>
      <c r="N36" s="39" t="s">
        <v>74</v>
      </c>
    </row>
    <row r="37" spans="3:11" ht="15">
      <c r="C37" s="41" t="s">
        <v>269</v>
      </c>
      <c r="D37" s="42"/>
      <c r="J37" s="37"/>
      <c r="K37" s="37"/>
    </row>
    <row r="38" spans="3:4" ht="15">
      <c r="C38" s="41" t="s">
        <v>270</v>
      </c>
      <c r="D38" s="42"/>
    </row>
    <row r="39" spans="3:4" ht="15">
      <c r="C39" s="41"/>
      <c r="D39" s="42"/>
    </row>
    <row r="40" spans="3:4" ht="15">
      <c r="C40" s="42" t="s">
        <v>71</v>
      </c>
      <c r="D40" s="42"/>
    </row>
    <row r="41" spans="3:14" ht="15">
      <c r="C41" s="33" t="s">
        <v>129</v>
      </c>
      <c r="F41" s="43">
        <v>33959</v>
      </c>
      <c r="G41" s="44"/>
      <c r="H41" s="43">
        <v>13764</v>
      </c>
      <c r="I41" s="44"/>
      <c r="J41" s="43">
        <v>168</v>
      </c>
      <c r="K41" s="44"/>
      <c r="L41" s="44"/>
      <c r="M41" s="44"/>
      <c r="N41" s="44">
        <f>+H41+F41+J41</f>
        <v>47891</v>
      </c>
    </row>
    <row r="42" spans="3:14" ht="15">
      <c r="C42" s="33" t="s">
        <v>130</v>
      </c>
      <c r="F42" s="70">
        <v>0</v>
      </c>
      <c r="G42" s="45"/>
      <c r="H42" s="70">
        <v>0</v>
      </c>
      <c r="I42" s="45"/>
      <c r="J42" s="74">
        <v>0</v>
      </c>
      <c r="K42" s="45"/>
      <c r="L42" s="70">
        <v>0</v>
      </c>
      <c r="M42" s="45"/>
      <c r="N42" s="45" t="s">
        <v>63</v>
      </c>
    </row>
    <row r="43" spans="3:14" ht="15">
      <c r="C43" s="33" t="s">
        <v>239</v>
      </c>
      <c r="F43" s="47">
        <f>+F42+F41</f>
        <v>33959</v>
      </c>
      <c r="G43" s="48"/>
      <c r="H43" s="47">
        <f>+H41</f>
        <v>13764</v>
      </c>
      <c r="I43" s="48"/>
      <c r="J43" s="47">
        <f>+J42+J41</f>
        <v>168</v>
      </c>
      <c r="K43" s="48"/>
      <c r="L43" s="71">
        <f>+L42</f>
        <v>0</v>
      </c>
      <c r="M43" s="48"/>
      <c r="N43" s="47">
        <f>+L43+J43+H43+F43</f>
        <v>47891</v>
      </c>
    </row>
    <row r="44" ht="15"/>
    <row r="45" ht="15">
      <c r="C45" s="42" t="s">
        <v>240</v>
      </c>
    </row>
    <row r="46" spans="3:14" ht="15">
      <c r="C46" s="33" t="s">
        <v>244</v>
      </c>
      <c r="F46" s="44">
        <v>3031</v>
      </c>
      <c r="G46" s="44"/>
      <c r="H46" s="44">
        <v>2171</v>
      </c>
      <c r="I46" s="44">
        <v>2171</v>
      </c>
      <c r="J46" s="50">
        <v>-94</v>
      </c>
      <c r="K46" s="44"/>
      <c r="L46" s="46"/>
      <c r="M46" s="44"/>
      <c r="N46" s="50">
        <f>+F46+H46+J46</f>
        <v>5108</v>
      </c>
    </row>
    <row r="47" spans="3:14" ht="15">
      <c r="C47" s="33" t="s">
        <v>237</v>
      </c>
      <c r="F47" s="44"/>
      <c r="G47" s="44"/>
      <c r="H47" s="44"/>
      <c r="I47" s="44"/>
      <c r="J47" s="44"/>
      <c r="K47" s="44"/>
      <c r="L47" s="44"/>
      <c r="M47" s="44"/>
      <c r="N47" s="50">
        <v>1950</v>
      </c>
    </row>
    <row r="48" spans="3:14" ht="15">
      <c r="C48" s="33" t="s">
        <v>238</v>
      </c>
      <c r="F48" s="44"/>
      <c r="G48" s="44"/>
      <c r="H48" s="44"/>
      <c r="I48" s="44"/>
      <c r="J48" s="44"/>
      <c r="K48" s="44"/>
      <c r="L48" s="44"/>
      <c r="M48" s="44"/>
      <c r="N48" s="50">
        <v>-79</v>
      </c>
    </row>
    <row r="49" spans="3:14" ht="15">
      <c r="C49" s="33" t="s">
        <v>96</v>
      </c>
      <c r="F49" s="44"/>
      <c r="G49" s="44"/>
      <c r="H49" s="44"/>
      <c r="I49" s="44"/>
      <c r="J49" s="44"/>
      <c r="K49" s="44"/>
      <c r="L49" s="44"/>
      <c r="M49" s="44"/>
      <c r="N49" s="52">
        <f>SUM(N46:N48)</f>
        <v>6979</v>
      </c>
    </row>
    <row r="50" spans="3:14" ht="15">
      <c r="C50" s="33" t="s">
        <v>92</v>
      </c>
      <c r="F50" s="44"/>
      <c r="G50" s="44"/>
      <c r="H50" s="44"/>
      <c r="I50" s="44"/>
      <c r="J50" s="44"/>
      <c r="K50" s="44"/>
      <c r="L50" s="44"/>
      <c r="M50" s="44"/>
      <c r="N50" s="50">
        <v>-12</v>
      </c>
    </row>
    <row r="51" spans="3:14" ht="15">
      <c r="C51" s="33" t="s">
        <v>72</v>
      </c>
      <c r="F51" s="44"/>
      <c r="G51" s="44"/>
      <c r="H51" s="44"/>
      <c r="I51" s="44"/>
      <c r="J51" s="44"/>
      <c r="K51" s="44"/>
      <c r="L51" s="44"/>
      <c r="M51" s="44"/>
      <c r="N51" s="51">
        <v>21</v>
      </c>
    </row>
    <row r="52" spans="3:14" ht="15">
      <c r="C52" s="33" t="s">
        <v>97</v>
      </c>
      <c r="F52" s="44"/>
      <c r="G52" s="44"/>
      <c r="H52" s="44"/>
      <c r="I52" s="44"/>
      <c r="J52" s="44"/>
      <c r="K52" s="44"/>
      <c r="L52" s="44"/>
      <c r="M52" s="44"/>
      <c r="N52" s="50">
        <f>SUM(N49:N51)</f>
        <v>6988</v>
      </c>
    </row>
    <row r="53" spans="3:14" ht="15">
      <c r="C53" s="33" t="s">
        <v>5</v>
      </c>
      <c r="F53" s="44"/>
      <c r="G53" s="44"/>
      <c r="H53" s="44"/>
      <c r="I53" s="44"/>
      <c r="J53" s="44"/>
      <c r="K53" s="44"/>
      <c r="L53" s="44"/>
      <c r="M53" s="44"/>
      <c r="N53" s="51">
        <v>-1439</v>
      </c>
    </row>
    <row r="54" spans="3:14" ht="15">
      <c r="C54" s="33" t="s">
        <v>218</v>
      </c>
      <c r="F54" s="44"/>
      <c r="G54" s="44"/>
      <c r="H54" s="44"/>
      <c r="I54" s="44"/>
      <c r="J54" s="44"/>
      <c r="K54" s="44"/>
      <c r="L54" s="44"/>
      <c r="M54" s="44"/>
      <c r="N54" s="50">
        <f>+N53+N52</f>
        <v>5549</v>
      </c>
    </row>
    <row r="55" spans="3:14" ht="15">
      <c r="C55" s="33" t="s">
        <v>131</v>
      </c>
      <c r="F55" s="44"/>
      <c r="G55" s="44"/>
      <c r="H55" s="44"/>
      <c r="I55" s="44"/>
      <c r="J55" s="44"/>
      <c r="K55" s="44"/>
      <c r="L55" s="44"/>
      <c r="M55" s="44"/>
      <c r="N55" s="50">
        <v>0</v>
      </c>
    </row>
    <row r="56" spans="3:14" ht="15">
      <c r="C56" s="33" t="s">
        <v>236</v>
      </c>
      <c r="F56" s="44"/>
      <c r="G56" s="44"/>
      <c r="H56" s="44"/>
      <c r="I56" s="44"/>
      <c r="J56" s="44"/>
      <c r="K56" s="44"/>
      <c r="L56" s="44"/>
      <c r="M56" s="44"/>
      <c r="N56" s="49">
        <f>+N55+N54</f>
        <v>5549</v>
      </c>
    </row>
    <row r="57" ht="15"/>
    <row r="58" ht="15"/>
    <row r="59" spans="3:4" ht="15">
      <c r="C59" s="41" t="s">
        <v>269</v>
      </c>
      <c r="D59" s="42"/>
    </row>
    <row r="60" spans="3:4" ht="15">
      <c r="C60" s="41" t="s">
        <v>278</v>
      </c>
      <c r="D60" s="42"/>
    </row>
    <row r="61" spans="3:4" ht="15">
      <c r="C61" s="41"/>
      <c r="D61" s="42"/>
    </row>
    <row r="62" spans="3:4" ht="15">
      <c r="C62" s="42" t="s">
        <v>71</v>
      </c>
      <c r="D62" s="42"/>
    </row>
    <row r="63" spans="3:14" ht="15">
      <c r="C63" s="33" t="s">
        <v>129</v>
      </c>
      <c r="F63" s="44">
        <v>11167</v>
      </c>
      <c r="G63" s="44"/>
      <c r="H63" s="44">
        <v>12160</v>
      </c>
      <c r="I63" s="44"/>
      <c r="J63" s="45"/>
      <c r="K63" s="44"/>
      <c r="L63" s="44"/>
      <c r="M63" s="44"/>
      <c r="N63" s="44">
        <f>+H63+F63</f>
        <v>23327</v>
      </c>
    </row>
    <row r="64" spans="3:14" ht="15">
      <c r="C64" s="33" t="s">
        <v>130</v>
      </c>
      <c r="F64" s="73">
        <v>0</v>
      </c>
      <c r="G64" s="39"/>
      <c r="H64" s="73">
        <v>0</v>
      </c>
      <c r="I64" s="39"/>
      <c r="J64" s="73">
        <v>0</v>
      </c>
      <c r="K64" s="46"/>
      <c r="L64" s="73">
        <v>0</v>
      </c>
      <c r="M64" s="39"/>
      <c r="N64" s="39" t="s">
        <v>63</v>
      </c>
    </row>
    <row r="65" spans="3:14" ht="15">
      <c r="C65" s="33" t="s">
        <v>239</v>
      </c>
      <c r="F65" s="47">
        <f>+F63</f>
        <v>11167</v>
      </c>
      <c r="G65" s="48"/>
      <c r="H65" s="47">
        <f>+H63</f>
        <v>12160</v>
      </c>
      <c r="I65" s="48"/>
      <c r="J65" s="75">
        <f>+J64</f>
        <v>0</v>
      </c>
      <c r="K65" s="48"/>
      <c r="L65" s="56">
        <f>+L64</f>
        <v>0</v>
      </c>
      <c r="M65" s="48"/>
      <c r="N65" s="47">
        <f>+N63</f>
        <v>23327</v>
      </c>
    </row>
    <row r="66" spans="6:14" ht="15">
      <c r="F66" s="50"/>
      <c r="G66" s="50"/>
      <c r="H66" s="50"/>
      <c r="I66" s="50"/>
      <c r="J66" s="50"/>
      <c r="K66" s="50"/>
      <c r="L66" s="50"/>
      <c r="M66" s="50"/>
      <c r="N66" s="50"/>
    </row>
    <row r="67" spans="3:14" ht="15">
      <c r="C67" s="42" t="s">
        <v>240</v>
      </c>
      <c r="F67" s="50"/>
      <c r="G67" s="50"/>
      <c r="H67" s="50"/>
      <c r="I67" s="50"/>
      <c r="J67" s="50"/>
      <c r="K67" s="50"/>
      <c r="L67" s="50"/>
      <c r="M67" s="50"/>
      <c r="N67" s="50"/>
    </row>
    <row r="68" spans="3:14" ht="15">
      <c r="C68" s="33" t="s">
        <v>244</v>
      </c>
      <c r="F68" s="50">
        <v>1692</v>
      </c>
      <c r="G68" s="50"/>
      <c r="H68" s="50">
        <v>2102</v>
      </c>
      <c r="I68" s="50"/>
      <c r="J68" s="50">
        <v>2991</v>
      </c>
      <c r="K68" s="50"/>
      <c r="L68" s="50"/>
      <c r="M68" s="50"/>
      <c r="N68" s="50">
        <f>SUM(F68:M68)</f>
        <v>6785</v>
      </c>
    </row>
    <row r="69" spans="3:14" ht="15">
      <c r="C69" s="33" t="s">
        <v>237</v>
      </c>
      <c r="F69" s="50"/>
      <c r="G69" s="50"/>
      <c r="H69" s="50"/>
      <c r="I69" s="50"/>
      <c r="J69" s="50"/>
      <c r="K69" s="50"/>
      <c r="L69" s="50"/>
      <c r="M69" s="50"/>
      <c r="N69" s="50">
        <v>534</v>
      </c>
    </row>
    <row r="70" spans="3:14" ht="15">
      <c r="C70" s="33" t="s">
        <v>238</v>
      </c>
      <c r="F70" s="50"/>
      <c r="G70" s="50"/>
      <c r="H70" s="50"/>
      <c r="I70" s="50"/>
      <c r="J70" s="50"/>
      <c r="K70" s="50"/>
      <c r="L70" s="50"/>
      <c r="M70" s="50"/>
      <c r="N70" s="50">
        <v>-251</v>
      </c>
    </row>
    <row r="71" spans="3:14" ht="15">
      <c r="C71" s="33" t="s">
        <v>96</v>
      </c>
      <c r="F71" s="50"/>
      <c r="G71" s="50"/>
      <c r="H71" s="50"/>
      <c r="I71" s="50"/>
      <c r="J71" s="50"/>
      <c r="K71" s="50"/>
      <c r="L71" s="50"/>
      <c r="M71" s="50"/>
      <c r="N71" s="52">
        <f>SUM(N68:N70)</f>
        <v>7068</v>
      </c>
    </row>
    <row r="72" spans="3:14" ht="15">
      <c r="C72" s="33" t="s">
        <v>92</v>
      </c>
      <c r="F72" s="50"/>
      <c r="G72" s="50"/>
      <c r="H72" s="50"/>
      <c r="I72" s="50"/>
      <c r="J72" s="50"/>
      <c r="K72" s="50"/>
      <c r="L72" s="50"/>
      <c r="M72" s="50"/>
      <c r="N72" s="50">
        <v>-134</v>
      </c>
    </row>
    <row r="73" spans="3:14" ht="15">
      <c r="C73" s="33" t="s">
        <v>72</v>
      </c>
      <c r="F73" s="50"/>
      <c r="G73" s="50"/>
      <c r="H73" s="50"/>
      <c r="I73" s="50"/>
      <c r="J73" s="50"/>
      <c r="K73" s="50"/>
      <c r="L73" s="50"/>
      <c r="M73" s="50"/>
      <c r="N73" s="50">
        <v>214</v>
      </c>
    </row>
    <row r="74" spans="3:14" ht="15">
      <c r="C74" s="33" t="s">
        <v>97</v>
      </c>
      <c r="F74" s="50"/>
      <c r="G74" s="50"/>
      <c r="H74" s="50"/>
      <c r="I74" s="50"/>
      <c r="J74" s="50"/>
      <c r="K74" s="50"/>
      <c r="L74" s="50"/>
      <c r="M74" s="50"/>
      <c r="N74" s="52">
        <f>+N73+N72+N71</f>
        <v>7148</v>
      </c>
    </row>
    <row r="75" spans="3:14" ht="15">
      <c r="C75" s="33" t="s">
        <v>5</v>
      </c>
      <c r="F75" s="50"/>
      <c r="G75" s="50"/>
      <c r="H75" s="50"/>
      <c r="I75" s="50"/>
      <c r="J75" s="50"/>
      <c r="K75" s="50"/>
      <c r="L75" s="50"/>
      <c r="M75" s="50"/>
      <c r="N75" s="51">
        <v>-1355</v>
      </c>
    </row>
    <row r="76" spans="3:14" ht="15">
      <c r="C76" s="33" t="s">
        <v>218</v>
      </c>
      <c r="F76" s="50"/>
      <c r="G76" s="50"/>
      <c r="H76" s="50"/>
      <c r="I76" s="50"/>
      <c r="J76" s="50"/>
      <c r="K76" s="50"/>
      <c r="L76" s="50"/>
      <c r="M76" s="50"/>
      <c r="N76" s="50">
        <f>+N74+N75</f>
        <v>5793</v>
      </c>
    </row>
    <row r="77" spans="3:14" ht="15">
      <c r="C77" s="33" t="s">
        <v>131</v>
      </c>
      <c r="F77" s="50"/>
      <c r="G77" s="50"/>
      <c r="H77" s="50"/>
      <c r="I77" s="50"/>
      <c r="J77" s="50"/>
      <c r="K77" s="50"/>
      <c r="L77" s="50"/>
      <c r="M77" s="50"/>
      <c r="N77" s="50">
        <v>0</v>
      </c>
    </row>
    <row r="78" spans="3:14" ht="15">
      <c r="C78" s="33" t="s">
        <v>236</v>
      </c>
      <c r="F78" s="50"/>
      <c r="G78" s="50"/>
      <c r="H78" s="50"/>
      <c r="I78" s="50"/>
      <c r="J78" s="50"/>
      <c r="K78" s="50"/>
      <c r="L78" s="50"/>
      <c r="M78" s="50"/>
      <c r="N78" s="49">
        <f>+N77+N76</f>
        <v>5793</v>
      </c>
    </row>
    <row r="79" spans="6:14" ht="15">
      <c r="F79" s="50"/>
      <c r="G79" s="50"/>
      <c r="H79" s="50"/>
      <c r="I79" s="50"/>
      <c r="J79" s="50"/>
      <c r="K79" s="50"/>
      <c r="L79" s="50"/>
      <c r="M79" s="50"/>
      <c r="N79" s="50"/>
    </row>
    <row r="80" spans="2:14" ht="15">
      <c r="B80" s="36" t="s">
        <v>132</v>
      </c>
      <c r="C80" s="82" t="s">
        <v>133</v>
      </c>
      <c r="D80" s="82"/>
      <c r="E80" s="82"/>
      <c r="F80" s="82"/>
      <c r="G80" s="82"/>
      <c r="H80" s="82"/>
      <c r="I80" s="82"/>
      <c r="J80" s="82"/>
      <c r="K80" s="82"/>
      <c r="L80" s="82"/>
      <c r="M80" s="82"/>
      <c r="N80" s="82"/>
    </row>
    <row r="81" spans="3:14" ht="45" customHeight="1">
      <c r="C81" s="84" t="s">
        <v>271</v>
      </c>
      <c r="D81" s="84"/>
      <c r="E81" s="84"/>
      <c r="F81" s="84"/>
      <c r="G81" s="84"/>
      <c r="H81" s="84"/>
      <c r="I81" s="84"/>
      <c r="J81" s="84"/>
      <c r="K81" s="84"/>
      <c r="L81" s="84"/>
      <c r="M81" s="84"/>
      <c r="N81" s="84"/>
    </row>
    <row r="82" ht="15"/>
    <row r="83" spans="2:14" ht="15">
      <c r="B83" s="36" t="s">
        <v>134</v>
      </c>
      <c r="C83" s="82" t="s">
        <v>251</v>
      </c>
      <c r="D83" s="82"/>
      <c r="E83" s="82"/>
      <c r="F83" s="82"/>
      <c r="G83" s="82"/>
      <c r="H83" s="82"/>
      <c r="I83" s="82"/>
      <c r="J83" s="82"/>
      <c r="K83" s="82"/>
      <c r="L83" s="82"/>
      <c r="M83" s="82"/>
      <c r="N83" s="82"/>
    </row>
    <row r="84" spans="3:14" ht="15">
      <c r="C84" s="93" t="s">
        <v>135</v>
      </c>
      <c r="D84" s="93"/>
      <c r="E84" s="93"/>
      <c r="F84" s="93"/>
      <c r="G84" s="93"/>
      <c r="H84" s="93"/>
      <c r="I84" s="93"/>
      <c r="J84" s="93"/>
      <c r="K84" s="93"/>
      <c r="L84" s="93"/>
      <c r="M84" s="93"/>
      <c r="N84" s="93"/>
    </row>
    <row r="85" ht="15"/>
    <row r="86" spans="2:14" ht="15">
      <c r="B86" s="36" t="s">
        <v>136</v>
      </c>
      <c r="C86" s="82" t="s">
        <v>137</v>
      </c>
      <c r="D86" s="82"/>
      <c r="E86" s="82"/>
      <c r="F86" s="82"/>
      <c r="G86" s="82"/>
      <c r="H86" s="82"/>
      <c r="I86" s="82"/>
      <c r="J86" s="82"/>
      <c r="K86" s="82"/>
      <c r="L86" s="82"/>
      <c r="M86" s="82"/>
      <c r="N86" s="82"/>
    </row>
    <row r="87" spans="3:14" ht="15">
      <c r="C87" s="93" t="s">
        <v>138</v>
      </c>
      <c r="D87" s="93"/>
      <c r="E87" s="93"/>
      <c r="F87" s="93"/>
      <c r="G87" s="93"/>
      <c r="H87" s="93"/>
      <c r="I87" s="93"/>
      <c r="J87" s="93"/>
      <c r="K87" s="93"/>
      <c r="L87" s="93"/>
      <c r="M87" s="93"/>
      <c r="N87" s="93"/>
    </row>
    <row r="88" ht="15">
      <c r="L88" s="53" t="s">
        <v>74</v>
      </c>
    </row>
    <row r="89" ht="15">
      <c r="C89" s="36" t="s">
        <v>139</v>
      </c>
    </row>
    <row r="90" spans="3:12" ht="15">
      <c r="C90" s="36" t="s">
        <v>140</v>
      </c>
      <c r="L90" s="50">
        <v>23900</v>
      </c>
    </row>
    <row r="91" ht="15">
      <c r="C91" s="36" t="s">
        <v>141</v>
      </c>
    </row>
    <row r="92" spans="3:12" ht="15">
      <c r="C92" s="36" t="s">
        <v>142</v>
      </c>
      <c r="L92" s="50">
        <v>3860</v>
      </c>
    </row>
    <row r="93" spans="5:12" ht="15">
      <c r="E93" s="33" t="s">
        <v>61</v>
      </c>
      <c r="L93" s="49">
        <f>+L92+L90</f>
        <v>27760</v>
      </c>
    </row>
    <row r="94" ht="15"/>
    <row r="95" spans="2:14" ht="15">
      <c r="B95" s="36" t="s">
        <v>143</v>
      </c>
      <c r="C95" s="95" t="s">
        <v>246</v>
      </c>
      <c r="D95" s="95"/>
      <c r="E95" s="95"/>
      <c r="F95" s="95"/>
      <c r="G95" s="95"/>
      <c r="H95" s="95"/>
      <c r="I95" s="95"/>
      <c r="J95" s="95"/>
      <c r="K95" s="95"/>
      <c r="L95" s="95"/>
      <c r="M95" s="95"/>
      <c r="N95" s="95"/>
    </row>
    <row r="96" spans="2:14" ht="15">
      <c r="B96" s="36"/>
      <c r="C96" s="78"/>
      <c r="D96" s="78"/>
      <c r="E96" s="78"/>
      <c r="F96" s="78"/>
      <c r="G96" s="78"/>
      <c r="H96" s="78"/>
      <c r="I96" s="78"/>
      <c r="J96" s="78"/>
      <c r="K96" s="78"/>
      <c r="L96" s="79" t="s">
        <v>1</v>
      </c>
      <c r="M96" s="78"/>
      <c r="N96" s="78"/>
    </row>
    <row r="97" spans="2:14" ht="15">
      <c r="B97" s="36"/>
      <c r="C97" s="78"/>
      <c r="D97" s="78"/>
      <c r="E97" s="78"/>
      <c r="F97" s="78"/>
      <c r="G97" s="78"/>
      <c r="H97" s="78"/>
      <c r="I97" s="78"/>
      <c r="J97" s="78"/>
      <c r="K97" s="99" t="s">
        <v>261</v>
      </c>
      <c r="L97" s="100"/>
      <c r="M97" s="100"/>
      <c r="N97" s="78"/>
    </row>
    <row r="98" ht="15">
      <c r="L98" s="53" t="s">
        <v>74</v>
      </c>
    </row>
    <row r="99" spans="3:12" ht="15">
      <c r="C99" s="96" t="s">
        <v>17</v>
      </c>
      <c r="D99" s="96"/>
      <c r="E99" s="96"/>
      <c r="F99" s="96"/>
      <c r="G99" s="96"/>
      <c r="H99" s="96"/>
      <c r="L99" s="44"/>
    </row>
    <row r="100" spans="3:12" ht="15">
      <c r="C100" s="97" t="s">
        <v>0</v>
      </c>
      <c r="D100" s="96"/>
      <c r="E100" s="96"/>
      <c r="F100" s="96"/>
      <c r="G100" s="96"/>
      <c r="H100" s="96"/>
      <c r="I100" s="98"/>
      <c r="L100" s="44">
        <v>203</v>
      </c>
    </row>
    <row r="101" ht="15">
      <c r="L101" s="47">
        <f>+L100</f>
        <v>203</v>
      </c>
    </row>
    <row r="102" ht="15"/>
    <row r="103" spans="2:14" ht="15">
      <c r="B103" s="36" t="s">
        <v>145</v>
      </c>
      <c r="C103" s="82" t="s">
        <v>144</v>
      </c>
      <c r="D103" s="82"/>
      <c r="E103" s="82"/>
      <c r="F103" s="82"/>
      <c r="G103" s="82"/>
      <c r="H103" s="82"/>
      <c r="I103" s="82"/>
      <c r="J103" s="82"/>
      <c r="K103" s="82"/>
      <c r="L103" s="82"/>
      <c r="M103" s="82"/>
      <c r="N103" s="82"/>
    </row>
    <row r="104" spans="3:14" ht="105" customHeight="1">
      <c r="C104" s="94" t="s">
        <v>283</v>
      </c>
      <c r="D104" s="94"/>
      <c r="E104" s="94"/>
      <c r="F104" s="94"/>
      <c r="G104" s="94"/>
      <c r="H104" s="94"/>
      <c r="I104" s="94"/>
      <c r="J104" s="94"/>
      <c r="K104" s="94"/>
      <c r="L104" s="94"/>
      <c r="M104" s="94"/>
      <c r="N104" s="94"/>
    </row>
    <row r="105" spans="3:14" ht="32.25" customHeight="1">
      <c r="C105" s="94" t="s">
        <v>285</v>
      </c>
      <c r="D105" s="94"/>
      <c r="E105" s="94"/>
      <c r="F105" s="94"/>
      <c r="G105" s="94"/>
      <c r="H105" s="94"/>
      <c r="I105" s="94"/>
      <c r="J105" s="94"/>
      <c r="K105" s="94"/>
      <c r="L105" s="94"/>
      <c r="M105" s="94"/>
      <c r="N105" s="94"/>
    </row>
    <row r="106" spans="3:14" ht="63.75" customHeight="1">
      <c r="C106" s="94" t="s">
        <v>282</v>
      </c>
      <c r="D106" s="94"/>
      <c r="E106" s="94"/>
      <c r="F106" s="94"/>
      <c r="G106" s="94"/>
      <c r="H106" s="94"/>
      <c r="I106" s="94"/>
      <c r="J106" s="94"/>
      <c r="K106" s="94"/>
      <c r="L106" s="94"/>
      <c r="M106" s="94"/>
      <c r="N106" s="94"/>
    </row>
    <row r="107" spans="3:14" ht="45.75" customHeight="1">
      <c r="C107" s="94" t="s">
        <v>281</v>
      </c>
      <c r="D107" s="94"/>
      <c r="E107" s="94"/>
      <c r="F107" s="94"/>
      <c r="G107" s="94"/>
      <c r="H107" s="94"/>
      <c r="I107" s="94"/>
      <c r="J107" s="94"/>
      <c r="K107" s="94"/>
      <c r="L107" s="94"/>
      <c r="M107" s="94"/>
      <c r="N107" s="94"/>
    </row>
    <row r="108" ht="11.25" customHeight="1"/>
    <row r="109" spans="2:14" ht="15">
      <c r="B109" s="36" t="s">
        <v>146</v>
      </c>
      <c r="C109" s="82" t="s">
        <v>200</v>
      </c>
      <c r="D109" s="82"/>
      <c r="E109" s="82"/>
      <c r="F109" s="82"/>
      <c r="G109" s="82"/>
      <c r="H109" s="82"/>
      <c r="I109" s="82"/>
      <c r="J109" s="82"/>
      <c r="K109" s="82"/>
      <c r="L109" s="82"/>
      <c r="M109" s="82"/>
      <c r="N109" s="82"/>
    </row>
    <row r="110" spans="3:14" ht="87.75" customHeight="1">
      <c r="C110" s="84" t="s">
        <v>284</v>
      </c>
      <c r="D110" s="84"/>
      <c r="E110" s="84"/>
      <c r="F110" s="84"/>
      <c r="G110" s="84"/>
      <c r="H110" s="84"/>
      <c r="I110" s="84"/>
      <c r="J110" s="84"/>
      <c r="K110" s="84"/>
      <c r="L110" s="84"/>
      <c r="M110" s="84"/>
      <c r="N110" s="84"/>
    </row>
    <row r="111" ht="15"/>
    <row r="112" spans="2:14" ht="15">
      <c r="B112" s="36" t="s">
        <v>148</v>
      </c>
      <c r="C112" s="82" t="s">
        <v>147</v>
      </c>
      <c r="D112" s="82"/>
      <c r="E112" s="82"/>
      <c r="F112" s="82"/>
      <c r="G112" s="82"/>
      <c r="H112" s="82"/>
      <c r="I112" s="82"/>
      <c r="J112" s="82"/>
      <c r="K112" s="82"/>
      <c r="L112" s="82"/>
      <c r="M112" s="82"/>
      <c r="N112" s="82"/>
    </row>
    <row r="113" spans="3:14" ht="30.75" customHeight="1">
      <c r="C113" s="84" t="s">
        <v>234</v>
      </c>
      <c r="D113" s="84"/>
      <c r="E113" s="84"/>
      <c r="F113" s="84"/>
      <c r="G113" s="84"/>
      <c r="H113" s="84"/>
      <c r="I113" s="84"/>
      <c r="J113" s="84"/>
      <c r="K113" s="84"/>
      <c r="L113" s="84"/>
      <c r="M113" s="84"/>
      <c r="N113" s="84"/>
    </row>
    <row r="114" ht="15"/>
    <row r="115" spans="2:14" ht="15">
      <c r="B115" s="36" t="s">
        <v>150</v>
      </c>
      <c r="C115" s="82" t="s">
        <v>196</v>
      </c>
      <c r="D115" s="82"/>
      <c r="E115" s="82"/>
      <c r="F115" s="82"/>
      <c r="G115" s="82"/>
      <c r="H115" s="82"/>
      <c r="I115" s="82"/>
      <c r="J115" s="82"/>
      <c r="K115" s="82"/>
      <c r="L115" s="82"/>
      <c r="M115" s="82"/>
      <c r="N115" s="82"/>
    </row>
    <row r="116" spans="3:14" ht="15">
      <c r="C116" s="83" t="s">
        <v>149</v>
      </c>
      <c r="D116" s="83"/>
      <c r="E116" s="83"/>
      <c r="F116" s="83"/>
      <c r="G116" s="83"/>
      <c r="H116" s="83"/>
      <c r="I116" s="83"/>
      <c r="J116" s="83"/>
      <c r="K116" s="83"/>
      <c r="L116" s="83"/>
      <c r="M116" s="83"/>
      <c r="N116" s="83"/>
    </row>
    <row r="117" ht="15"/>
    <row r="118" spans="2:14" ht="15">
      <c r="B118" s="36" t="s">
        <v>154</v>
      </c>
      <c r="C118" s="82" t="s">
        <v>5</v>
      </c>
      <c r="D118" s="82"/>
      <c r="E118" s="82"/>
      <c r="F118" s="82"/>
      <c r="G118" s="82"/>
      <c r="H118" s="82"/>
      <c r="I118" s="82"/>
      <c r="J118" s="82"/>
      <c r="K118" s="82"/>
      <c r="L118" s="82"/>
      <c r="M118" s="82"/>
      <c r="N118" s="82"/>
    </row>
    <row r="119" spans="3:14" ht="15">
      <c r="C119" s="83" t="s">
        <v>151</v>
      </c>
      <c r="D119" s="83"/>
      <c r="E119" s="83"/>
      <c r="F119" s="83"/>
      <c r="G119" s="83"/>
      <c r="H119" s="83"/>
      <c r="I119" s="83"/>
      <c r="J119" s="83"/>
      <c r="K119" s="83"/>
      <c r="L119" s="83"/>
      <c r="M119" s="83"/>
      <c r="N119" s="83"/>
    </row>
    <row r="120" ht="15"/>
    <row r="121" ht="15">
      <c r="L121" s="54" t="s">
        <v>174</v>
      </c>
    </row>
    <row r="122" spans="10:12" ht="15">
      <c r="J122" s="53" t="s">
        <v>2</v>
      </c>
      <c r="L122" s="54" t="s">
        <v>2</v>
      </c>
    </row>
    <row r="123" spans="10:12" ht="15">
      <c r="J123" s="53" t="s">
        <v>3</v>
      </c>
      <c r="L123" s="53" t="s">
        <v>4</v>
      </c>
    </row>
    <row r="124" spans="10:12" ht="15">
      <c r="J124" s="55" t="s">
        <v>261</v>
      </c>
      <c r="L124" s="55" t="s">
        <v>261</v>
      </c>
    </row>
    <row r="125" spans="10:12" ht="15">
      <c r="J125" s="53" t="s">
        <v>74</v>
      </c>
      <c r="L125" s="53" t="s">
        <v>74</v>
      </c>
    </row>
    <row r="126" spans="4:12" ht="15">
      <c r="D126" s="83" t="s">
        <v>152</v>
      </c>
      <c r="E126" s="83"/>
      <c r="F126" s="83"/>
      <c r="J126" s="46">
        <v>827</v>
      </c>
      <c r="K126" s="46"/>
      <c r="L126" s="46">
        <v>2000</v>
      </c>
    </row>
    <row r="127" spans="4:12" ht="15">
      <c r="D127" s="33" t="s">
        <v>243</v>
      </c>
      <c r="J127" s="46">
        <v>-160</v>
      </c>
      <c r="K127" s="46"/>
      <c r="L127" s="46">
        <v>-565</v>
      </c>
    </row>
    <row r="128" spans="4:12" ht="15">
      <c r="D128" s="33" t="s">
        <v>153</v>
      </c>
      <c r="J128" s="46">
        <v>-49</v>
      </c>
      <c r="K128" s="46"/>
      <c r="L128" s="46">
        <v>4</v>
      </c>
    </row>
    <row r="129" spans="10:12" ht="15">
      <c r="J129" s="56">
        <f>SUM(J126:J128)</f>
        <v>618</v>
      </c>
      <c r="K129" s="56"/>
      <c r="L129" s="56">
        <f>SUM(L126:L128)</f>
        <v>1439</v>
      </c>
    </row>
    <row r="130" ht="15"/>
    <row r="131" spans="3:14" ht="30" customHeight="1">
      <c r="C131" s="84" t="s">
        <v>245</v>
      </c>
      <c r="D131" s="84"/>
      <c r="E131" s="84"/>
      <c r="F131" s="84"/>
      <c r="G131" s="84"/>
      <c r="H131" s="84"/>
      <c r="I131" s="84"/>
      <c r="J131" s="84"/>
      <c r="K131" s="84"/>
      <c r="L131" s="84"/>
      <c r="M131" s="84"/>
      <c r="N131" s="84"/>
    </row>
    <row r="132" ht="15"/>
    <row r="133" spans="2:14" ht="15">
      <c r="B133" s="36" t="s">
        <v>155</v>
      </c>
      <c r="C133" s="82" t="s">
        <v>253</v>
      </c>
      <c r="D133" s="82"/>
      <c r="E133" s="82"/>
      <c r="F133" s="82"/>
      <c r="G133" s="82"/>
      <c r="H133" s="82"/>
      <c r="I133" s="82"/>
      <c r="J133" s="82"/>
      <c r="K133" s="82"/>
      <c r="L133" s="82"/>
      <c r="M133" s="82"/>
      <c r="N133" s="82"/>
    </row>
    <row r="134" spans="3:14" ht="30.75" customHeight="1">
      <c r="C134" s="84" t="s">
        <v>272</v>
      </c>
      <c r="D134" s="84"/>
      <c r="E134" s="84"/>
      <c r="F134" s="84"/>
      <c r="G134" s="84"/>
      <c r="H134" s="84"/>
      <c r="I134" s="84"/>
      <c r="J134" s="84"/>
      <c r="K134" s="84"/>
      <c r="L134" s="84"/>
      <c r="M134" s="84"/>
      <c r="N134" s="84"/>
    </row>
    <row r="135" ht="15"/>
    <row r="136" spans="2:14" ht="15">
      <c r="B136" s="36" t="s">
        <v>163</v>
      </c>
      <c r="C136" s="82" t="s">
        <v>156</v>
      </c>
      <c r="D136" s="85"/>
      <c r="E136" s="85"/>
      <c r="F136" s="85"/>
      <c r="G136" s="85"/>
      <c r="H136" s="85"/>
      <c r="I136" s="85"/>
      <c r="J136" s="85"/>
      <c r="K136" s="85"/>
      <c r="L136" s="85"/>
      <c r="M136" s="85"/>
      <c r="N136" s="85"/>
    </row>
    <row r="137" spans="3:4" ht="15">
      <c r="C137" s="57" t="s">
        <v>123</v>
      </c>
      <c r="D137" s="33" t="s">
        <v>157</v>
      </c>
    </row>
    <row r="138" ht="15"/>
    <row r="139" ht="15">
      <c r="J139" s="55" t="s">
        <v>74</v>
      </c>
    </row>
    <row r="140" spans="4:10" ht="15">
      <c r="D140" s="33" t="s">
        <v>158</v>
      </c>
      <c r="J140" s="58">
        <v>5011</v>
      </c>
    </row>
    <row r="141" spans="4:10" ht="15">
      <c r="D141" s="33" t="s">
        <v>159</v>
      </c>
      <c r="J141" s="58">
        <v>4887</v>
      </c>
    </row>
    <row r="142" spans="4:10" ht="15">
      <c r="D142" s="33" t="s">
        <v>219</v>
      </c>
      <c r="J142" s="58">
        <v>1423</v>
      </c>
    </row>
    <row r="143" ht="15"/>
    <row r="144" spans="3:4" ht="15">
      <c r="C144" s="57" t="s">
        <v>125</v>
      </c>
      <c r="D144" s="33" t="s">
        <v>275</v>
      </c>
    </row>
    <row r="145" ht="15"/>
    <row r="146" ht="15">
      <c r="J146" s="55" t="s">
        <v>74</v>
      </c>
    </row>
    <row r="147" spans="4:10" ht="15">
      <c r="D147" s="33" t="s">
        <v>160</v>
      </c>
      <c r="J147" s="50">
        <v>12138</v>
      </c>
    </row>
    <row r="148" spans="4:10" ht="15">
      <c r="D148" s="33" t="s">
        <v>161</v>
      </c>
      <c r="J148" s="50">
        <v>12138</v>
      </c>
    </row>
    <row r="149" spans="4:10" ht="15">
      <c r="D149" s="33" t="s">
        <v>162</v>
      </c>
      <c r="J149" s="50">
        <v>14673</v>
      </c>
    </row>
    <row r="150" ht="15"/>
    <row r="151" spans="2:14" ht="15">
      <c r="B151" s="36" t="s">
        <v>166</v>
      </c>
      <c r="C151" s="82" t="s">
        <v>164</v>
      </c>
      <c r="D151" s="82"/>
      <c r="E151" s="82"/>
      <c r="F151" s="82"/>
      <c r="G151" s="82"/>
      <c r="H151" s="82"/>
      <c r="I151" s="82"/>
      <c r="J151" s="82"/>
      <c r="K151" s="82"/>
      <c r="L151" s="82"/>
      <c r="M151" s="82"/>
      <c r="N151" s="82"/>
    </row>
    <row r="152" spans="3:14" ht="15">
      <c r="C152" s="83" t="s">
        <v>165</v>
      </c>
      <c r="D152" s="83"/>
      <c r="E152" s="83"/>
      <c r="F152" s="83"/>
      <c r="G152" s="83"/>
      <c r="H152" s="83"/>
      <c r="I152" s="83"/>
      <c r="J152" s="83"/>
      <c r="K152" s="83"/>
      <c r="L152" s="83"/>
      <c r="M152" s="83"/>
      <c r="N152" s="83"/>
    </row>
    <row r="154" spans="2:14" ht="15">
      <c r="B154" s="36" t="s">
        <v>168</v>
      </c>
      <c r="C154" s="82" t="s">
        <v>167</v>
      </c>
      <c r="D154" s="82"/>
      <c r="E154" s="82"/>
      <c r="F154" s="82"/>
      <c r="G154" s="82"/>
      <c r="H154" s="82"/>
      <c r="I154" s="82"/>
      <c r="J154" s="82"/>
      <c r="K154" s="82"/>
      <c r="L154" s="82"/>
      <c r="M154" s="82"/>
      <c r="N154" s="82"/>
    </row>
    <row r="155" spans="3:14" ht="15">
      <c r="C155" s="83" t="s">
        <v>273</v>
      </c>
      <c r="D155" s="83"/>
      <c r="E155" s="83"/>
      <c r="F155" s="83"/>
      <c r="G155" s="83"/>
      <c r="H155" s="83"/>
      <c r="I155" s="83"/>
      <c r="J155" s="83"/>
      <c r="K155" s="83"/>
      <c r="L155" s="83"/>
      <c r="M155" s="83"/>
      <c r="N155" s="83"/>
    </row>
    <row r="157" spans="2:14" ht="15">
      <c r="B157" s="36" t="s">
        <v>169</v>
      </c>
      <c r="C157" s="82" t="s">
        <v>256</v>
      </c>
      <c r="D157" s="82"/>
      <c r="E157" s="82"/>
      <c r="F157" s="82"/>
      <c r="G157" s="82"/>
      <c r="H157" s="82"/>
      <c r="I157" s="82"/>
      <c r="J157" s="82"/>
      <c r="K157" s="82"/>
      <c r="L157" s="82"/>
      <c r="M157" s="82"/>
      <c r="N157" s="82"/>
    </row>
    <row r="158" spans="3:14" ht="15">
      <c r="C158" s="83" t="s">
        <v>257</v>
      </c>
      <c r="D158" s="83"/>
      <c r="E158" s="83"/>
      <c r="F158" s="83"/>
      <c r="G158" s="83"/>
      <c r="H158" s="83"/>
      <c r="I158" s="83"/>
      <c r="J158" s="83"/>
      <c r="K158" s="83"/>
      <c r="L158" s="83"/>
      <c r="M158" s="83"/>
      <c r="N158" s="83"/>
    </row>
    <row r="160" spans="2:14" ht="15">
      <c r="B160" s="36" t="s">
        <v>171</v>
      </c>
      <c r="C160" s="82" t="s">
        <v>258</v>
      </c>
      <c r="D160" s="82"/>
      <c r="E160" s="82"/>
      <c r="F160" s="82"/>
      <c r="G160" s="82"/>
      <c r="H160" s="82"/>
      <c r="I160" s="82"/>
      <c r="J160" s="82"/>
      <c r="K160" s="82"/>
      <c r="L160" s="82"/>
      <c r="M160" s="82"/>
      <c r="N160" s="82"/>
    </row>
    <row r="161" spans="3:14" ht="15">
      <c r="C161" s="83" t="s">
        <v>170</v>
      </c>
      <c r="D161" s="83"/>
      <c r="E161" s="83"/>
      <c r="F161" s="83"/>
      <c r="G161" s="83"/>
      <c r="H161" s="83"/>
      <c r="I161" s="83"/>
      <c r="J161" s="83"/>
      <c r="K161" s="83"/>
      <c r="L161" s="83"/>
      <c r="M161" s="83"/>
      <c r="N161" s="83"/>
    </row>
    <row r="163" spans="2:14" ht="15">
      <c r="B163" s="36" t="s">
        <v>173</v>
      </c>
      <c r="C163" s="82" t="s">
        <v>172</v>
      </c>
      <c r="D163" s="82"/>
      <c r="E163" s="82"/>
      <c r="F163" s="82"/>
      <c r="G163" s="82"/>
      <c r="H163" s="82"/>
      <c r="I163" s="82"/>
      <c r="J163" s="82"/>
      <c r="K163" s="82"/>
      <c r="L163" s="82"/>
      <c r="M163" s="82"/>
      <c r="N163" s="82"/>
    </row>
    <row r="164" spans="2:14" ht="15">
      <c r="B164" s="36"/>
      <c r="C164" s="60" t="s">
        <v>235</v>
      </c>
      <c r="D164" s="60"/>
      <c r="E164" s="60"/>
      <c r="F164" s="60"/>
      <c r="G164" s="60"/>
      <c r="H164" s="60"/>
      <c r="I164" s="60"/>
      <c r="J164" s="60"/>
      <c r="K164" s="60"/>
      <c r="L164" s="60"/>
      <c r="M164" s="60"/>
      <c r="N164" s="35"/>
    </row>
    <row r="166" spans="2:14" ht="15">
      <c r="B166" s="36" t="s">
        <v>247</v>
      </c>
      <c r="C166" s="82" t="s">
        <v>252</v>
      </c>
      <c r="D166" s="82"/>
      <c r="E166" s="82"/>
      <c r="F166" s="82"/>
      <c r="G166" s="82"/>
      <c r="H166" s="82"/>
      <c r="I166" s="82"/>
      <c r="J166" s="82"/>
      <c r="K166" s="82"/>
      <c r="L166" s="82"/>
      <c r="M166" s="82"/>
      <c r="N166" s="82"/>
    </row>
    <row r="167" ht="15">
      <c r="L167" s="39" t="s">
        <v>197</v>
      </c>
    </row>
    <row r="168" spans="10:12" ht="15">
      <c r="J168" s="39" t="s">
        <v>175</v>
      </c>
      <c r="L168" s="39" t="s">
        <v>198</v>
      </c>
    </row>
    <row r="169" spans="10:12" ht="15">
      <c r="J169" s="39" t="s">
        <v>176</v>
      </c>
      <c r="L169" s="39" t="s">
        <v>176</v>
      </c>
    </row>
    <row r="170" spans="10:12" ht="15">
      <c r="J170" s="57" t="s">
        <v>261</v>
      </c>
      <c r="L170" s="57" t="s">
        <v>261</v>
      </c>
    </row>
    <row r="171" spans="3:4" ht="15">
      <c r="C171" s="57" t="s">
        <v>123</v>
      </c>
      <c r="D171" s="33" t="s">
        <v>177</v>
      </c>
    </row>
    <row r="173" spans="4:12" ht="15">
      <c r="D173" s="36" t="s">
        <v>178</v>
      </c>
      <c r="H173" s="36" t="s">
        <v>181</v>
      </c>
      <c r="J173" s="50">
        <f>+'Income Statement'!C38</f>
        <v>2786</v>
      </c>
      <c r="K173" s="50"/>
      <c r="L173" s="50">
        <f>+'Income Statement'!F38</f>
        <v>5549</v>
      </c>
    </row>
    <row r="174" spans="4:12" ht="15">
      <c r="D174" s="36" t="s">
        <v>179</v>
      </c>
      <c r="J174" s="50"/>
      <c r="K174" s="50"/>
      <c r="L174" s="50"/>
    </row>
    <row r="175" spans="4:12" ht="15">
      <c r="D175" s="36" t="s">
        <v>180</v>
      </c>
      <c r="H175" s="36" t="s">
        <v>182</v>
      </c>
      <c r="J175" s="50">
        <v>80064</v>
      </c>
      <c r="K175" s="50"/>
      <c r="L175" s="50">
        <v>80064</v>
      </c>
    </row>
    <row r="176" spans="4:12" ht="15">
      <c r="D176" s="36" t="s">
        <v>183</v>
      </c>
      <c r="H176" s="36" t="s">
        <v>184</v>
      </c>
      <c r="J176" s="65">
        <f>+'Income Statement'!C41</f>
        <v>3.48</v>
      </c>
      <c r="L176" s="64">
        <f>+'Income Statement'!F41</f>
        <v>6.93</v>
      </c>
    </row>
    <row r="178" spans="3:4" ht="15">
      <c r="C178" s="57" t="s">
        <v>125</v>
      </c>
      <c r="D178" s="33" t="s">
        <v>185</v>
      </c>
    </row>
    <row r="180" spans="4:12" ht="15">
      <c r="D180" s="36" t="s">
        <v>178</v>
      </c>
      <c r="H180" s="36" t="s">
        <v>181</v>
      </c>
      <c r="J180" s="50">
        <f>+'Income Statement'!C38</f>
        <v>2786</v>
      </c>
      <c r="K180" s="50"/>
      <c r="L180" s="50">
        <f>+'Income Statement'!F38</f>
        <v>5549</v>
      </c>
    </row>
    <row r="181" spans="4:12" ht="15">
      <c r="D181" s="36" t="s">
        <v>179</v>
      </c>
      <c r="J181" s="50"/>
      <c r="K181" s="50"/>
      <c r="L181" s="50"/>
    </row>
    <row r="182" spans="4:12" ht="15">
      <c r="D182" s="36" t="s">
        <v>180</v>
      </c>
      <c r="H182" s="36" t="s">
        <v>182</v>
      </c>
      <c r="J182" s="50">
        <v>80064</v>
      </c>
      <c r="K182" s="50"/>
      <c r="L182" s="50">
        <v>80064</v>
      </c>
    </row>
    <row r="183" spans="4:12" ht="15">
      <c r="D183" s="36" t="s">
        <v>186</v>
      </c>
      <c r="H183" s="36" t="s">
        <v>182</v>
      </c>
      <c r="J183" s="50">
        <v>0</v>
      </c>
      <c r="K183" s="50"/>
      <c r="L183" s="50">
        <v>0</v>
      </c>
    </row>
    <row r="184" spans="4:12" ht="15">
      <c r="D184" s="36" t="s">
        <v>187</v>
      </c>
      <c r="J184" s="50"/>
      <c r="K184" s="50"/>
      <c r="L184" s="50"/>
    </row>
    <row r="185" spans="4:12" ht="15">
      <c r="D185" s="36" t="s">
        <v>188</v>
      </c>
      <c r="J185" s="50"/>
      <c r="K185" s="50"/>
      <c r="L185" s="50"/>
    </row>
    <row r="186" spans="4:12" ht="15">
      <c r="D186" s="36" t="s">
        <v>189</v>
      </c>
      <c r="H186" s="36" t="s">
        <v>182</v>
      </c>
      <c r="J186" s="49">
        <f>+J183+J182</f>
        <v>80064</v>
      </c>
      <c r="K186" s="49"/>
      <c r="L186" s="49">
        <f>+L183+L182</f>
        <v>80064</v>
      </c>
    </row>
    <row r="187" spans="4:12" ht="15">
      <c r="D187" s="36"/>
      <c r="H187" s="36"/>
      <c r="J187" s="59"/>
      <c r="K187" s="59"/>
      <c r="L187" s="59"/>
    </row>
    <row r="188" spans="4:12" ht="15">
      <c r="D188" s="36" t="s">
        <v>190</v>
      </c>
      <c r="H188" s="36" t="s">
        <v>184</v>
      </c>
      <c r="J188" s="64">
        <f>+'Income Statement'!C42</f>
        <v>3.48</v>
      </c>
      <c r="L188" s="64">
        <f>+'Income Statement'!F42</f>
        <v>6.93</v>
      </c>
    </row>
    <row r="190" spans="3:14" ht="45" customHeight="1">
      <c r="C190" s="84" t="s">
        <v>274</v>
      </c>
      <c r="D190" s="84"/>
      <c r="E190" s="84"/>
      <c r="F190" s="84"/>
      <c r="G190" s="84"/>
      <c r="H190" s="84"/>
      <c r="I190" s="84"/>
      <c r="J190" s="84"/>
      <c r="K190" s="84"/>
      <c r="L190" s="84"/>
      <c r="M190" s="84"/>
      <c r="N190" s="84"/>
    </row>
    <row r="192" ht="15">
      <c r="C192" s="33" t="s">
        <v>191</v>
      </c>
    </row>
    <row r="194" ht="15">
      <c r="C194" s="33" t="s">
        <v>192</v>
      </c>
    </row>
    <row r="195" ht="15">
      <c r="C195" s="33" t="s">
        <v>193</v>
      </c>
    </row>
    <row r="197" ht="15">
      <c r="C197" s="33" t="s">
        <v>194</v>
      </c>
    </row>
    <row r="198" ht="15">
      <c r="C198" s="36" t="s">
        <v>279</v>
      </c>
    </row>
  </sheetData>
  <mergeCells count="60">
    <mergeCell ref="C112:N112"/>
    <mergeCell ref="C131:N131"/>
    <mergeCell ref="D126:F126"/>
    <mergeCell ref="C115:N115"/>
    <mergeCell ref="C116:N116"/>
    <mergeCell ref="C118:N118"/>
    <mergeCell ref="C119:N119"/>
    <mergeCell ref="C113:N113"/>
    <mergeCell ref="C110:N110"/>
    <mergeCell ref="C106:N106"/>
    <mergeCell ref="C86:N86"/>
    <mergeCell ref="C87:N87"/>
    <mergeCell ref="C100:I100"/>
    <mergeCell ref="K97:M97"/>
    <mergeCell ref="C84:N84"/>
    <mergeCell ref="C103:N103"/>
    <mergeCell ref="C104:N104"/>
    <mergeCell ref="C109:N109"/>
    <mergeCell ref="C95:N95"/>
    <mergeCell ref="C99:H99"/>
    <mergeCell ref="C107:N107"/>
    <mergeCell ref="C105:N105"/>
    <mergeCell ref="C23:N23"/>
    <mergeCell ref="C20:N20"/>
    <mergeCell ref="C21:N21"/>
    <mergeCell ref="C17:N17"/>
    <mergeCell ref="C18:N18"/>
    <mergeCell ref="A3:N3"/>
    <mergeCell ref="A4:N4"/>
    <mergeCell ref="C14:N14"/>
    <mergeCell ref="C15:N15"/>
    <mergeCell ref="C8:H8"/>
    <mergeCell ref="C9:N9"/>
    <mergeCell ref="C11:N11"/>
    <mergeCell ref="C12:N12"/>
    <mergeCell ref="B6:C6"/>
    <mergeCell ref="C80:N80"/>
    <mergeCell ref="C81:N81"/>
    <mergeCell ref="C83:N83"/>
    <mergeCell ref="C24:N24"/>
    <mergeCell ref="C26:N26"/>
    <mergeCell ref="C33:N33"/>
    <mergeCell ref="C27:N27"/>
    <mergeCell ref="C30:N30"/>
    <mergeCell ref="C31:M31"/>
    <mergeCell ref="C28:N28"/>
    <mergeCell ref="C190:N190"/>
    <mergeCell ref="C160:N160"/>
    <mergeCell ref="C161:N161"/>
    <mergeCell ref="C163:N163"/>
    <mergeCell ref="C166:N166"/>
    <mergeCell ref="C154:N154"/>
    <mergeCell ref="C157:N157"/>
    <mergeCell ref="C158:N158"/>
    <mergeCell ref="C133:N133"/>
    <mergeCell ref="C134:N134"/>
    <mergeCell ref="C136:N136"/>
    <mergeCell ref="C151:N151"/>
    <mergeCell ref="C152:N152"/>
    <mergeCell ref="C155:N155"/>
  </mergeCells>
  <printOptions/>
  <pageMargins left="0.75" right="0.75" top="0.5" bottom="0.5" header="0.5" footer="0.5"/>
  <pageSetup fitToHeight="1" fitToWidth="1" horizontalDpi="300" verticalDpi="3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Pintaras Jaya Berhad</cp:lastModifiedBy>
  <cp:lastPrinted>2004-02-13T08:49:55Z</cp:lastPrinted>
  <dcterms:created xsi:type="dcterms:W3CDTF">2002-09-05T22:09:56Z</dcterms:created>
  <dcterms:modified xsi:type="dcterms:W3CDTF">2004-02-13T08:50:02Z</dcterms:modified>
  <cp:category/>
  <cp:version/>
  <cp:contentType/>
  <cp:contentStatus/>
</cp:coreProperties>
</file>